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687" activeTab="0"/>
  </bookViews>
  <sheets>
    <sheet name="Ranking Seniores M" sheetId="1" r:id="rId1"/>
    <sheet name="Ranking Seniores F" sheetId="2" r:id="rId2"/>
    <sheet name="Ranking Internacional" sheetId="3" r:id="rId3"/>
    <sheet name="Ranking de Seniores Global" sheetId="4" r:id="rId4"/>
  </sheets>
  <definedNames>
    <definedName name="_xlnm.Print_Area" localSheetId="0">'Ranking Seniores M'!$A$1:$L$85</definedName>
    <definedName name="_xlnm.Print_Titles" localSheetId="0">'Ranking Seniores M'!$1:$1</definedName>
  </definedNames>
  <calcPr fullCalcOnLoad="1"/>
</workbook>
</file>

<file path=xl/sharedStrings.xml><?xml version="1.0" encoding="utf-8"?>
<sst xmlns="http://schemas.openxmlformats.org/spreadsheetml/2006/main" count="1109" uniqueCount="312">
  <si>
    <t>Diogo Silva</t>
  </si>
  <si>
    <t>Jorge Fernandes</t>
  </si>
  <si>
    <t>Jorge Fonseca</t>
  </si>
  <si>
    <t>Nuno Carvalho</t>
  </si>
  <si>
    <t>Tiago Rodrigues</t>
  </si>
  <si>
    <t>Nuno Saraiva</t>
  </si>
  <si>
    <t>João Santos</t>
  </si>
  <si>
    <t>Pedro Guarinho</t>
  </si>
  <si>
    <t>Sergiu Oleinic</t>
  </si>
  <si>
    <t>Carlos Luz</t>
  </si>
  <si>
    <t>Gonçalo Mansinho</t>
  </si>
  <si>
    <t>Noel Delgado</t>
  </si>
  <si>
    <t>Nuno Albuquerque</t>
  </si>
  <si>
    <t>Miguel Galhardas</t>
  </si>
  <si>
    <t>Pedro Jacinto</t>
  </si>
  <si>
    <t>Diogo Lima</t>
  </si>
  <si>
    <t>Pedro Silva</t>
  </si>
  <si>
    <t>João Crisóstomo</t>
  </si>
  <si>
    <t>André Soares</t>
  </si>
  <si>
    <t>Dorin Paladi</t>
  </si>
  <si>
    <t>Alexandre Vieira</t>
  </si>
  <si>
    <t>Steve Castanheira</t>
  </si>
  <si>
    <t>Yahima Ramirez</t>
  </si>
  <si>
    <t>Andreia Zeferino</t>
  </si>
  <si>
    <t>Ana Sena</t>
  </si>
  <si>
    <t>Joana Diogo</t>
  </si>
  <si>
    <t>Joana Santos</t>
  </si>
  <si>
    <t>Leandra Freitas</t>
  </si>
  <si>
    <t>Ines Ribeiro</t>
  </si>
  <si>
    <t>Filipa Almeida</t>
  </si>
  <si>
    <t>Doina Babcenco</t>
  </si>
  <si>
    <t>Mariana Milheiro</t>
  </si>
  <si>
    <t>Ana Correia</t>
  </si>
  <si>
    <t>C.N Seniores</t>
  </si>
  <si>
    <t>Categoria</t>
  </si>
  <si>
    <t>Nome</t>
  </si>
  <si>
    <t>Telma Monteiro</t>
  </si>
  <si>
    <t>Joana Ramos</t>
  </si>
  <si>
    <t>Célio Dias</t>
  </si>
  <si>
    <t>Coef.</t>
  </si>
  <si>
    <t>Total
Pontos Internac.</t>
  </si>
  <si>
    <t>Total
Pontos Nacionais</t>
  </si>
  <si>
    <t xml:space="preserve"> Pontos
 Nac. +
Internac.</t>
  </si>
  <si>
    <t>+100Kg</t>
  </si>
  <si>
    <t>T. Costa Matos</t>
  </si>
  <si>
    <t>Mirco Cabral</t>
  </si>
  <si>
    <t>António Costa</t>
  </si>
  <si>
    <t>Pedro Simões</t>
  </si>
  <si>
    <t>Patrícia Matias</t>
  </si>
  <si>
    <t>Luis Carmo</t>
  </si>
  <si>
    <t>SCP</t>
  </si>
  <si>
    <t>JCL</t>
  </si>
  <si>
    <t>João Martinho</t>
  </si>
  <si>
    <t>João Mota</t>
  </si>
  <si>
    <t>BFC</t>
  </si>
  <si>
    <t>ULHT</t>
  </si>
  <si>
    <t>Andrei Sanduta</t>
  </si>
  <si>
    <t>AAC</t>
  </si>
  <si>
    <t>JCC</t>
  </si>
  <si>
    <t>Catarina Costa</t>
  </si>
  <si>
    <t>VFC</t>
  </si>
  <si>
    <t>SAD</t>
  </si>
  <si>
    <t>OSJ</t>
  </si>
  <si>
    <t>CNF</t>
  </si>
  <si>
    <t>SLB</t>
  </si>
  <si>
    <t>JCA</t>
  </si>
  <si>
    <t>JCPD</t>
  </si>
  <si>
    <t>EJND</t>
  </si>
  <si>
    <t>EJAH</t>
  </si>
  <si>
    <t>CPRM</t>
  </si>
  <si>
    <t>JCSJ</t>
  </si>
  <si>
    <t>UnAv</t>
  </si>
  <si>
    <t>SCBM</t>
  </si>
  <si>
    <t>-78Kg</t>
  </si>
  <si>
    <t>Clube</t>
  </si>
  <si>
    <t>-70Kg</t>
  </si>
  <si>
    <t>-63Kg</t>
  </si>
  <si>
    <t>-57Kg</t>
  </si>
  <si>
    <t>-52Kg</t>
  </si>
  <si>
    <t>-48Kg</t>
  </si>
  <si>
    <t>-60Kg</t>
  </si>
  <si>
    <t>-66Kg</t>
  </si>
  <si>
    <t>-73Kg</t>
  </si>
  <si>
    <t>-81Kg</t>
  </si>
  <si>
    <t>-90Kg</t>
  </si>
  <si>
    <t>-100Kg</t>
  </si>
  <si>
    <t>-81kg</t>
  </si>
  <si>
    <t>-90kg</t>
  </si>
  <si>
    <t>African Open Casablanca</t>
  </si>
  <si>
    <t>Data de realização</t>
  </si>
  <si>
    <t>Total de Pontos Internacionais</t>
  </si>
  <si>
    <t>5ºcl</t>
  </si>
  <si>
    <t>Maria Siderot</t>
  </si>
  <si>
    <t>Ana Sousa</t>
  </si>
  <si>
    <t>Damien Sacras</t>
  </si>
  <si>
    <t>Diogo Cesar</t>
  </si>
  <si>
    <t>JCLx</t>
  </si>
  <si>
    <t>Grand Slam Baku</t>
  </si>
  <si>
    <t>Clas.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</si>
  <si>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</si>
  <si>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</si>
  <si>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</si>
  <si>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</si>
  <si>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</si>
  <si>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</si>
  <si>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</si>
  <si>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</si>
  <si>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</si>
  <si>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</si>
  <si>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</si>
  <si>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</si>
  <si>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</si>
  <si>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</si>
  <si>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</si>
  <si>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</si>
  <si>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</si>
  <si>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</si>
  <si>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</si>
  <si>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</si>
  <si>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</si>
  <si>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</si>
  <si>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36º</t>
  </si>
  <si>
    <t>10 PONTOS NACIONAIS</t>
  </si>
  <si>
    <t>´-10 PONTOS NACIONAIS</t>
  </si>
  <si>
    <t>5º cl</t>
  </si>
  <si>
    <t>Francisco Branco</t>
  </si>
  <si>
    <t>Ricardo Louro</t>
  </si>
  <si>
    <t>European Open Glasgow</t>
  </si>
  <si>
    <t>35º</t>
  </si>
  <si>
    <t>Grand Slam Paris</t>
  </si>
  <si>
    <t>7º cl</t>
  </si>
  <si>
    <t>Moisés Soares</t>
  </si>
  <si>
    <t>Alexandre Silva</t>
  </si>
  <si>
    <t>Rodrigo Lopes</t>
  </si>
  <si>
    <t>Taça K.K.</t>
  </si>
  <si>
    <t>Carolina Silva</t>
  </si>
  <si>
    <t>Telmo Alves</t>
  </si>
  <si>
    <t>António Silva</t>
  </si>
  <si>
    <t xml:space="preserve">Pedro Jorge </t>
  </si>
  <si>
    <t>João Abreu</t>
  </si>
  <si>
    <t>CPDJ</t>
  </si>
  <si>
    <t>Rui Duarte</t>
  </si>
  <si>
    <t>Ivan Ramos</t>
  </si>
  <si>
    <t>CJRi</t>
  </si>
  <si>
    <t>Valter Inácio</t>
  </si>
  <si>
    <t>Bndt</t>
  </si>
  <si>
    <t>+70Kg</t>
  </si>
  <si>
    <t>34º</t>
  </si>
  <si>
    <t>CAAL</t>
  </si>
  <si>
    <t>African Open</t>
  </si>
  <si>
    <t>Grand Prix Havana</t>
  </si>
  <si>
    <t>European Open Sófia</t>
  </si>
  <si>
    <t>Manuel Simões</t>
  </si>
  <si>
    <t>Gonçalo Silva</t>
  </si>
  <si>
    <t>Miguel Alves</t>
  </si>
  <si>
    <t>Pedro Horta</t>
  </si>
  <si>
    <t>Nuno Pereira</t>
  </si>
  <si>
    <t>Rui Azevedo</t>
  </si>
  <si>
    <t>Jaime Santos</t>
  </si>
  <si>
    <t>Guilherme Salvador</t>
  </si>
  <si>
    <t>João Sá</t>
  </si>
  <si>
    <t>Mário Silva</t>
  </si>
  <si>
    <t>SFUA</t>
  </si>
  <si>
    <t>CDE</t>
  </si>
  <si>
    <t>Jorge Costa</t>
  </si>
  <si>
    <t>CJPV</t>
  </si>
  <si>
    <t>Ana Neves</t>
  </si>
  <si>
    <t>Joana Fernandes</t>
  </si>
  <si>
    <t>Alexandra Doros</t>
  </si>
  <si>
    <t>Cristiana Santos</t>
  </si>
  <si>
    <t>European Open Austria</t>
  </si>
  <si>
    <t>32º</t>
  </si>
  <si>
    <t>41º</t>
  </si>
  <si>
    <t>63º</t>
  </si>
  <si>
    <t>24º</t>
  </si>
  <si>
    <t>66º</t>
  </si>
  <si>
    <t>Grand Prix Dusseldorf</t>
  </si>
  <si>
    <t>Grand Prix Tbilisi</t>
  </si>
  <si>
    <t>1/16cl</t>
  </si>
  <si>
    <t>2º cl</t>
  </si>
  <si>
    <t>European Open Warsan</t>
  </si>
  <si>
    <t>European Cup Uster</t>
  </si>
  <si>
    <t>+100kg</t>
  </si>
  <si>
    <t>3º Cl</t>
  </si>
  <si>
    <t>Diogo César</t>
  </si>
  <si>
    <t>Open Chile</t>
  </si>
  <si>
    <t>46º</t>
  </si>
  <si>
    <t>47º</t>
  </si>
  <si>
    <t>Grand Prix Samsun</t>
  </si>
  <si>
    <t>23º</t>
  </si>
  <si>
    <t>26º</t>
  </si>
  <si>
    <t>28º</t>
  </si>
  <si>
    <t>31º</t>
  </si>
  <si>
    <t>40º</t>
  </si>
  <si>
    <t>ADJF</t>
  </si>
  <si>
    <t>Grand Prix Almaty</t>
  </si>
  <si>
    <t>Masters IJF</t>
  </si>
  <si>
    <t>1v</t>
  </si>
  <si>
    <t>Open Madrid</t>
  </si>
  <si>
    <t>Anri Egutidze</t>
  </si>
  <si>
    <t>European Championship</t>
  </si>
  <si>
    <t>25º</t>
  </si>
  <si>
    <t>27º</t>
  </si>
  <si>
    <t>29º</t>
  </si>
  <si>
    <t>30º</t>
  </si>
  <si>
    <t>38º</t>
  </si>
  <si>
    <t>51º</t>
  </si>
  <si>
    <t>57º</t>
  </si>
  <si>
    <t>67º</t>
  </si>
  <si>
    <t>74º</t>
  </si>
  <si>
    <t>75º</t>
  </si>
  <si>
    <t>76º</t>
  </si>
  <si>
    <t>77º</t>
  </si>
  <si>
    <t>86º</t>
  </si>
  <si>
    <t>87º</t>
  </si>
  <si>
    <t>95º</t>
  </si>
  <si>
    <t>101º</t>
  </si>
  <si>
    <t>106º</t>
  </si>
  <si>
    <t>Grand Prix Budapest</t>
  </si>
  <si>
    <t>Olimpic Games</t>
  </si>
  <si>
    <t>2ºcl</t>
  </si>
  <si>
    <t>Luís Carmo</t>
  </si>
  <si>
    <t>Ana Jorge</t>
  </si>
  <si>
    <t>David Reis</t>
  </si>
  <si>
    <t>Vladimir Oleinic</t>
  </si>
  <si>
    <t>Diogo Brites</t>
  </si>
  <si>
    <t>Vasco Rompão</t>
  </si>
  <si>
    <t>Ana Andrade</t>
  </si>
  <si>
    <t>Beatriz Neto</t>
  </si>
  <si>
    <t>CJPo</t>
  </si>
  <si>
    <t>Joana Baptista</t>
  </si>
  <si>
    <t>Marta Silva</t>
  </si>
  <si>
    <t>Elsa Mendes</t>
  </si>
  <si>
    <t>Bernardo Duarte</t>
  </si>
  <si>
    <t>João Almeida</t>
  </si>
  <si>
    <t>Henrique Lopes</t>
  </si>
  <si>
    <t>GCP</t>
  </si>
  <si>
    <t>Sergio Teles</t>
  </si>
  <si>
    <t>Alexandre Morgado</t>
  </si>
  <si>
    <t>Jcvia</t>
  </si>
  <si>
    <t xml:space="preserve">XLIV Memorial Raul Calvo </t>
  </si>
  <si>
    <t>Grand Slam Abu Dhabi</t>
  </si>
  <si>
    <t>European Cup Málaga</t>
  </si>
  <si>
    <t>Nuno Rato</t>
  </si>
  <si>
    <t>João Fernando</t>
  </si>
  <si>
    <t>+90Kg</t>
  </si>
  <si>
    <t>ACMC</t>
  </si>
  <si>
    <t>Teresa Castro</t>
  </si>
  <si>
    <t>Leonor Gonçalves</t>
  </si>
  <si>
    <t>Rita Gama</t>
  </si>
  <si>
    <t>Monc</t>
  </si>
  <si>
    <t>Gonçalo Brito</t>
  </si>
  <si>
    <t>Bruno Araujo</t>
  </si>
  <si>
    <t>CJAH</t>
  </si>
  <si>
    <t>António Boloto</t>
  </si>
  <si>
    <t>JCV</t>
  </si>
  <si>
    <t>Pedro Bento</t>
  </si>
  <si>
    <t>-100kg</t>
  </si>
  <si>
    <t>Torneio Internacional Monaco</t>
  </si>
  <si>
    <t>33º</t>
  </si>
  <si>
    <t>37º</t>
  </si>
  <si>
    <t>39º</t>
  </si>
  <si>
    <t>42º</t>
  </si>
  <si>
    <t>43º</t>
  </si>
  <si>
    <t>44º</t>
  </si>
  <si>
    <t>45º</t>
  </si>
  <si>
    <t>48º</t>
  </si>
  <si>
    <t>49º</t>
  </si>
  <si>
    <t>50º</t>
  </si>
  <si>
    <t>52º</t>
  </si>
  <si>
    <t>53º</t>
  </si>
  <si>
    <t>54º</t>
  </si>
  <si>
    <t>55º</t>
  </si>
  <si>
    <t>56º</t>
  </si>
  <si>
    <t>58º</t>
  </si>
  <si>
    <t>59º</t>
  </si>
  <si>
    <t>60º</t>
  </si>
  <si>
    <t>61º</t>
  </si>
  <si>
    <t>62º</t>
  </si>
  <si>
    <t>64º</t>
  </si>
  <si>
    <t>65º</t>
  </si>
  <si>
    <t>68º</t>
  </si>
  <si>
    <t>69º</t>
  </si>
  <si>
    <t>70º</t>
  </si>
  <si>
    <t>71º</t>
  </si>
  <si>
    <t>72º</t>
  </si>
  <si>
    <t>73º</t>
  </si>
  <si>
    <t>78º</t>
  </si>
  <si>
    <t>79º</t>
  </si>
  <si>
    <t>80º</t>
  </si>
  <si>
    <t>81º</t>
  </si>
  <si>
    <t>82º</t>
  </si>
  <si>
    <t>83º</t>
  </si>
  <si>
    <t>84º</t>
  </si>
  <si>
    <t>85º</t>
  </si>
  <si>
    <t>88º</t>
  </si>
  <si>
    <t>89º</t>
  </si>
  <si>
    <t>90º</t>
  </si>
  <si>
    <t>91º</t>
  </si>
  <si>
    <t>92º</t>
  </si>
  <si>
    <t>93º</t>
  </si>
  <si>
    <t>94º</t>
  </si>
  <si>
    <t>96º</t>
  </si>
  <si>
    <t>97º</t>
  </si>
  <si>
    <t>98º</t>
  </si>
  <si>
    <t>99º</t>
  </si>
  <si>
    <t>100º</t>
  </si>
  <si>
    <t>102º</t>
  </si>
  <si>
    <t>103º</t>
  </si>
  <si>
    <t>104º</t>
  </si>
  <si>
    <t>105º</t>
  </si>
  <si>
    <t>107º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</si>
</sst>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  <numFmt numFmtId="168" formatCode="[$-816]dddd\,\ d&quot; de &quot;mmmm&quot; de &quot;yyyy"/>
    <numFmt numFmtId="169" formatCode="0.000"/>
    <numFmt numFmtId="170" formatCode="0.0000"/>
    <numFmt numFmtId="171" formatCode="0.0"/>
    <numFmt numFmtId="172" formatCode="_-* #,##0.0\ _€_-;\-* #,##0.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2" fillId="20" borderId="7" applyNumberFormat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1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Font="1" applyFill="1" applyBorder="1" applyAlignment="1">
      <alignment horizontal="center"/>
    </xf>
    <xf numFmtId="0" fontId="2" fillId="0" borderId="11" xfId="41" applyFont="1" applyFill="1" applyBorder="1" applyAlignment="1">
      <alignment horizontal="center"/>
    </xf>
    <xf numFmtId="0" fontId="2" fillId="0" borderId="11" xfId="41" applyFont="1" applyFill="1" applyBorder="1" applyAlignment="1" quotePrefix="1">
      <alignment horizontal="center"/>
    </xf>
    <xf numFmtId="0" fontId="2" fillId="15" borderId="12" xfId="39" applyFont="1" applyFill="1" applyBorder="1" applyAlignment="1">
      <alignment horizontal="center" vertical="center"/>
    </xf>
    <xf numFmtId="0" fontId="2" fillId="15" borderId="13" xfId="39" applyFont="1" applyFill="1" applyBorder="1" applyAlignment="1">
      <alignment horizontal="center" vertical="center"/>
    </xf>
    <xf numFmtId="0" fontId="2" fillId="15" borderId="14" xfId="39" applyFont="1" applyFill="1" applyBorder="1" applyAlignment="1">
      <alignment horizontal="center" vertical="center"/>
    </xf>
    <xf numFmtId="0" fontId="38" fillId="10" borderId="15" xfId="0" applyFont="1" applyFill="1" applyBorder="1" applyAlignment="1">
      <alignment horizontal="center" vertical="center" wrapText="1"/>
    </xf>
    <xf numFmtId="0" fontId="2" fillId="0" borderId="11" xfId="39" applyFont="1" applyFill="1" applyBorder="1" applyAlignment="1">
      <alignment horizontal="center"/>
    </xf>
    <xf numFmtId="49" fontId="2" fillId="0" borderId="11" xfId="39" applyNumberFormat="1" applyFont="1" applyFill="1" applyBorder="1" applyAlignment="1">
      <alignment horizontal="center"/>
    </xf>
    <xf numFmtId="0" fontId="2" fillId="0" borderId="11" xfId="39" applyFont="1" applyFill="1" applyBorder="1" applyAlignment="1" quotePrefix="1">
      <alignment horizontal="center"/>
    </xf>
    <xf numFmtId="0" fontId="38" fillId="33" borderId="15" xfId="0" applyFont="1" applyFill="1" applyBorder="1" applyAlignment="1">
      <alignment horizontal="center" vertical="center" wrapText="1"/>
    </xf>
    <xf numFmtId="0" fontId="38" fillId="12" borderId="15" xfId="0" applyFont="1" applyFill="1" applyBorder="1" applyAlignment="1">
      <alignment horizontal="center" vertical="center" wrapText="1"/>
    </xf>
    <xf numFmtId="0" fontId="2" fillId="34" borderId="0" xfId="39" applyFont="1" applyFill="1" applyBorder="1" applyAlignment="1">
      <alignment horizontal="center"/>
    </xf>
    <xf numFmtId="0" fontId="3" fillId="34" borderId="0" xfId="39" applyFont="1" applyFill="1" applyBorder="1" applyAlignment="1">
      <alignment horizontal="center"/>
    </xf>
    <xf numFmtId="0" fontId="3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16" xfId="39" applyFont="1" applyFill="1" applyBorder="1" applyAlignment="1">
      <alignment horizontal="center"/>
    </xf>
    <xf numFmtId="0" fontId="3" fillId="34" borderId="16" xfId="39" applyFont="1" applyFill="1" applyBorder="1" applyAlignment="1">
      <alignment horizontal="center"/>
    </xf>
    <xf numFmtId="0" fontId="2" fillId="34" borderId="0" xfId="39" applyFont="1" applyFill="1" applyBorder="1" applyAlignment="1" quotePrefix="1">
      <alignment horizontal="center"/>
    </xf>
    <xf numFmtId="0" fontId="2" fillId="34" borderId="11" xfId="39" applyFont="1" applyFill="1" applyBorder="1" applyAlignment="1">
      <alignment horizontal="center"/>
    </xf>
    <xf numFmtId="0" fontId="2" fillId="34" borderId="11" xfId="39" applyFont="1" applyFill="1" applyBorder="1" applyAlignment="1" quotePrefix="1">
      <alignment horizontal="center"/>
    </xf>
    <xf numFmtId="0" fontId="3" fillId="34" borderId="11" xfId="39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0" borderId="10" xfId="30" applyFont="1" applyFill="1" applyBorder="1" applyAlignment="1">
      <alignment horizontal="center"/>
    </xf>
    <xf numFmtId="0" fontId="2" fillId="34" borderId="10" xfId="3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0" fontId="36" fillId="34" borderId="17" xfId="0" applyFont="1" applyFill="1" applyBorder="1" applyAlignment="1">
      <alignment/>
    </xf>
    <xf numFmtId="0" fontId="2" fillId="0" borderId="18" xfId="3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2" fontId="3" fillId="0" borderId="10" xfId="30" applyNumberFormat="1" applyFont="1" applyFill="1" applyBorder="1" applyAlignment="1">
      <alignment horizontal="center"/>
    </xf>
    <xf numFmtId="0" fontId="3" fillId="34" borderId="19" xfId="39" applyFont="1" applyFill="1" applyBorder="1" applyAlignment="1">
      <alignment horizontal="center"/>
    </xf>
    <xf numFmtId="0" fontId="0" fillId="34" borderId="20" xfId="0" applyFill="1" applyBorder="1" applyAlignment="1">
      <alignment/>
    </xf>
    <xf numFmtId="2" fontId="3" fillId="34" borderId="19" xfId="3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34" borderId="19" xfId="0" applyFont="1" applyFill="1" applyBorder="1" applyAlignment="1">
      <alignment horizontal="center"/>
    </xf>
    <xf numFmtId="0" fontId="2" fillId="15" borderId="15" xfId="39" applyFont="1" applyFill="1" applyBorder="1" applyAlignment="1">
      <alignment horizontal="center" vertical="center"/>
    </xf>
    <xf numFmtId="0" fontId="2" fillId="15" borderId="21" xfId="39" applyFont="1" applyFill="1" applyBorder="1" applyAlignment="1">
      <alignment horizontal="center" vertical="center"/>
    </xf>
    <xf numFmtId="0" fontId="4" fillId="35" borderId="22" xfId="39" applyFont="1" applyFill="1" applyBorder="1" applyAlignment="1">
      <alignment horizontal="center" vertical="center" wrapText="1"/>
    </xf>
    <xf numFmtId="0" fontId="3" fillId="34" borderId="23" xfId="39" applyFont="1" applyFill="1" applyBorder="1" applyAlignment="1">
      <alignment horizontal="center"/>
    </xf>
    <xf numFmtId="0" fontId="2" fillId="0" borderId="24" xfId="39" applyFont="1" applyFill="1" applyBorder="1" applyAlignment="1">
      <alignment horizontal="center"/>
    </xf>
    <xf numFmtId="0" fontId="2" fillId="0" borderId="24" xfId="39" applyFont="1" applyFill="1" applyBorder="1" applyAlignment="1" quotePrefix="1">
      <alignment horizontal="center"/>
    </xf>
    <xf numFmtId="0" fontId="2" fillId="34" borderId="19" xfId="30" applyFont="1" applyFill="1" applyBorder="1" applyAlignment="1">
      <alignment horizontal="center"/>
    </xf>
    <xf numFmtId="0" fontId="2" fillId="15" borderId="25" xfId="39" applyFont="1" applyFill="1" applyBorder="1" applyAlignment="1">
      <alignment horizontal="center" vertical="center"/>
    </xf>
    <xf numFmtId="0" fontId="2" fillId="15" borderId="26" xfId="39" applyFont="1" applyFill="1" applyBorder="1" applyAlignment="1">
      <alignment horizontal="center" vertical="center"/>
    </xf>
    <xf numFmtId="0" fontId="0" fillId="34" borderId="27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28" xfId="39" applyFont="1" applyFill="1" applyBorder="1" applyAlignment="1">
      <alignment horizontal="center"/>
    </xf>
    <xf numFmtId="0" fontId="38" fillId="11" borderId="15" xfId="0" applyFont="1" applyFill="1" applyBorder="1" applyAlignment="1">
      <alignment horizontal="center" vertical="center" wrapText="1"/>
    </xf>
    <xf numFmtId="0" fontId="38" fillId="13" borderId="26" xfId="0" applyFont="1" applyFill="1" applyBorder="1" applyAlignment="1">
      <alignment horizontal="center" vertical="center" wrapText="1"/>
    </xf>
    <xf numFmtId="0" fontId="38" fillId="36" borderId="26" xfId="0" applyFont="1" applyFill="1" applyBorder="1" applyAlignment="1">
      <alignment horizontal="center" vertical="center" wrapText="1"/>
    </xf>
    <xf numFmtId="0" fontId="36" fillId="34" borderId="18" xfId="0" applyFont="1" applyFill="1" applyBorder="1" applyAlignment="1">
      <alignment horizontal="center"/>
    </xf>
    <xf numFmtId="0" fontId="2" fillId="35" borderId="29" xfId="39" applyFont="1" applyFill="1" applyBorder="1" applyAlignment="1">
      <alignment horizontal="center" vertical="center"/>
    </xf>
    <xf numFmtId="0" fontId="38" fillId="8" borderId="26" xfId="0" applyFont="1" applyFill="1" applyBorder="1" applyAlignment="1">
      <alignment horizontal="center" vertical="center" wrapText="1"/>
    </xf>
    <xf numFmtId="0" fontId="38" fillId="9" borderId="2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7" borderId="11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17" fontId="0" fillId="10" borderId="25" xfId="0" applyNumberFormat="1" applyFont="1" applyFill="1" applyBorder="1" applyAlignment="1">
      <alignment vertical="center"/>
    </xf>
    <xf numFmtId="0" fontId="38" fillId="11" borderId="26" xfId="0" applyFont="1" applyFill="1" applyBorder="1" applyAlignment="1">
      <alignment horizontal="center" vertical="center" wrapText="1"/>
    </xf>
    <xf numFmtId="17" fontId="0" fillId="8" borderId="25" xfId="0" applyNumberFormat="1" applyFont="1" applyFill="1" applyBorder="1" applyAlignment="1">
      <alignment vertical="center"/>
    </xf>
    <xf numFmtId="17" fontId="0" fillId="11" borderId="25" xfId="0" applyNumberFormat="1" applyFont="1" applyFill="1" applyBorder="1" applyAlignment="1">
      <alignment vertical="center"/>
    </xf>
    <xf numFmtId="0" fontId="38" fillId="12" borderId="26" xfId="0" applyFont="1" applyFill="1" applyBorder="1" applyAlignment="1">
      <alignment horizontal="center" vertical="center" wrapText="1"/>
    </xf>
    <xf numFmtId="17" fontId="0" fillId="12" borderId="25" xfId="0" applyNumberFormat="1" applyFont="1" applyFill="1" applyBorder="1" applyAlignment="1">
      <alignment vertical="center"/>
    </xf>
    <xf numFmtId="17" fontId="0" fillId="13" borderId="25" xfId="0" applyNumberFormat="1" applyFont="1" applyFill="1" applyBorder="1" applyAlignment="1">
      <alignment vertical="center"/>
    </xf>
    <xf numFmtId="17" fontId="0" fillId="33" borderId="25" xfId="0" applyNumberFormat="1" applyFont="1" applyFill="1" applyBorder="1" applyAlignment="1">
      <alignment vertical="center"/>
    </xf>
    <xf numFmtId="17" fontId="0" fillId="36" borderId="25" xfId="0" applyNumberFormat="1" applyFont="1" applyFill="1" applyBorder="1" applyAlignment="1">
      <alignment vertical="center"/>
    </xf>
    <xf numFmtId="17" fontId="0" fillId="8" borderId="26" xfId="0" applyNumberFormat="1" applyFont="1" applyFill="1" applyBorder="1" applyAlignment="1">
      <alignment vertical="center"/>
    </xf>
    <xf numFmtId="17" fontId="0" fillId="9" borderId="26" xfId="0" applyNumberFormat="1" applyFont="1" applyFill="1" applyBorder="1" applyAlignment="1">
      <alignment vertical="center"/>
    </xf>
    <xf numFmtId="0" fontId="2" fillId="16" borderId="29" xfId="39" applyFont="1" applyFill="1" applyBorder="1" applyAlignment="1">
      <alignment horizontal="center" vertical="center" wrapText="1"/>
    </xf>
    <xf numFmtId="0" fontId="4" fillId="16" borderId="22" xfId="39" applyFont="1" applyFill="1" applyBorder="1" applyAlignment="1">
      <alignment horizontal="center" vertical="center" wrapText="1"/>
    </xf>
    <xf numFmtId="0" fontId="2" fillId="17" borderId="30" xfId="39" applyFont="1" applyFill="1" applyBorder="1" applyAlignment="1">
      <alignment horizontal="center" vertical="center" wrapText="1"/>
    </xf>
    <xf numFmtId="0" fontId="4" fillId="17" borderId="31" xfId="39" applyFont="1" applyFill="1" applyBorder="1" applyAlignment="1">
      <alignment horizontal="center" vertical="center" wrapText="1"/>
    </xf>
    <xf numFmtId="0" fontId="2" fillId="17" borderId="32" xfId="39" applyFont="1" applyFill="1" applyBorder="1" applyAlignment="1">
      <alignment horizontal="center" vertical="center" wrapText="1"/>
    </xf>
    <xf numFmtId="0" fontId="38" fillId="38" borderId="26" xfId="0" applyFont="1" applyFill="1" applyBorder="1" applyAlignment="1">
      <alignment horizontal="center" vertical="center" wrapText="1"/>
    </xf>
    <xf numFmtId="17" fontId="0" fillId="38" borderId="26" xfId="0" applyNumberFormat="1" applyFont="1" applyFill="1" applyBorder="1" applyAlignment="1">
      <alignment vertical="center"/>
    </xf>
    <xf numFmtId="0" fontId="38" fillId="39" borderId="26" xfId="0" applyFont="1" applyFill="1" applyBorder="1" applyAlignment="1">
      <alignment horizontal="center" vertical="center" wrapText="1"/>
    </xf>
    <xf numFmtId="17" fontId="0" fillId="39" borderId="25" xfId="0" applyNumberFormat="1" applyFont="1" applyFill="1" applyBorder="1" applyAlignment="1">
      <alignment vertical="center"/>
    </xf>
    <xf numFmtId="0" fontId="38" fillId="40" borderId="26" xfId="0" applyFont="1" applyFill="1" applyBorder="1" applyAlignment="1">
      <alignment horizontal="center" vertical="center" wrapText="1"/>
    </xf>
    <xf numFmtId="0" fontId="38" fillId="41" borderId="26" xfId="0" applyFont="1" applyFill="1" applyBorder="1" applyAlignment="1">
      <alignment horizontal="center" vertical="center" wrapText="1"/>
    </xf>
    <xf numFmtId="17" fontId="0" fillId="9" borderId="25" xfId="0" applyNumberFormat="1" applyFont="1" applyFill="1" applyBorder="1" applyAlignment="1">
      <alignment vertical="center"/>
    </xf>
    <xf numFmtId="17" fontId="0" fillId="40" borderId="25" xfId="0" applyNumberFormat="1" applyFont="1" applyFill="1" applyBorder="1" applyAlignment="1">
      <alignment vertical="center"/>
    </xf>
    <xf numFmtId="17" fontId="0" fillId="41" borderId="25" xfId="0" applyNumberFormat="1" applyFont="1" applyFill="1" applyBorder="1" applyAlignment="1">
      <alignment vertical="center"/>
    </xf>
    <xf numFmtId="0" fontId="38" fillId="10" borderId="26" xfId="0" applyFont="1" applyFill="1" applyBorder="1" applyAlignment="1">
      <alignment horizontal="center" vertical="center" wrapText="1"/>
    </xf>
    <xf numFmtId="2" fontId="3" fillId="0" borderId="24" xfId="41" applyNumberFormat="1" applyFont="1" applyFill="1" applyBorder="1" applyAlignment="1">
      <alignment horizontal="center"/>
    </xf>
    <xf numFmtId="2" fontId="3" fillId="0" borderId="11" xfId="41" applyNumberFormat="1" applyFont="1" applyFill="1" applyBorder="1" applyAlignment="1">
      <alignment horizontal="center"/>
    </xf>
    <xf numFmtId="2" fontId="3" fillId="0" borderId="11" xfId="39" applyNumberFormat="1" applyFont="1" applyFill="1" applyBorder="1" applyAlignment="1">
      <alignment horizontal="center"/>
    </xf>
    <xf numFmtId="2" fontId="3" fillId="0" borderId="23" xfId="41" applyNumberFormat="1" applyFont="1" applyFill="1" applyBorder="1" applyAlignment="1">
      <alignment horizontal="center"/>
    </xf>
    <xf numFmtId="2" fontId="3" fillId="0" borderId="33" xfId="41" applyNumberFormat="1" applyFont="1" applyFill="1" applyBorder="1" applyAlignment="1">
      <alignment horizontal="center"/>
    </xf>
    <xf numFmtId="2" fontId="3" fillId="42" borderId="34" xfId="41" applyNumberFormat="1" applyFont="1" applyFill="1" applyBorder="1" applyAlignment="1">
      <alignment horizontal="center"/>
    </xf>
    <xf numFmtId="2" fontId="3" fillId="0" borderId="18" xfId="41" applyNumberFormat="1" applyFont="1" applyFill="1" applyBorder="1" applyAlignment="1">
      <alignment horizontal="center"/>
    </xf>
    <xf numFmtId="2" fontId="3" fillId="0" borderId="18" xfId="30" applyNumberFormat="1" applyFont="1" applyFill="1" applyBorder="1" applyAlignment="1">
      <alignment horizontal="center"/>
    </xf>
    <xf numFmtId="2" fontId="3" fillId="43" borderId="34" xfId="41" applyNumberFormat="1" applyFont="1" applyFill="1" applyBorder="1" applyAlignment="1">
      <alignment horizontal="center"/>
    </xf>
    <xf numFmtId="2" fontId="3" fillId="0" borderId="10" xfId="41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2" fontId="0" fillId="34" borderId="23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2" fontId="0" fillId="34" borderId="36" xfId="0" applyNumberFormat="1" applyFill="1" applyBorder="1" applyAlignment="1">
      <alignment/>
    </xf>
    <xf numFmtId="2" fontId="3" fillId="0" borderId="23" xfId="39" applyNumberFormat="1" applyFont="1" applyFill="1" applyBorder="1" applyAlignment="1">
      <alignment horizontal="center"/>
    </xf>
    <xf numFmtId="2" fontId="3" fillId="0" borderId="10" xfId="39" applyNumberFormat="1" applyFont="1" applyFill="1" applyBorder="1" applyAlignment="1">
      <alignment horizontal="center"/>
    </xf>
    <xf numFmtId="2" fontId="3" fillId="34" borderId="11" xfId="39" applyNumberFormat="1" applyFont="1" applyFill="1" applyBorder="1" applyAlignment="1">
      <alignment horizontal="center"/>
    </xf>
    <xf numFmtId="2" fontId="3" fillId="34" borderId="23" xfId="39" applyNumberFormat="1" applyFont="1" applyFill="1" applyBorder="1" applyAlignment="1">
      <alignment horizontal="center"/>
    </xf>
    <xf numFmtId="2" fontId="3" fillId="34" borderId="35" xfId="39" applyNumberFormat="1" applyFont="1" applyFill="1" applyBorder="1" applyAlignment="1">
      <alignment horizontal="center"/>
    </xf>
    <xf numFmtId="2" fontId="3" fillId="34" borderId="36" xfId="39" applyNumberFormat="1" applyFont="1" applyFill="1" applyBorder="1" applyAlignment="1">
      <alignment horizontal="center"/>
    </xf>
    <xf numFmtId="2" fontId="3" fillId="34" borderId="36" xfId="30" applyNumberFormat="1" applyFont="1" applyFill="1" applyBorder="1" applyAlignment="1">
      <alignment horizontal="center"/>
    </xf>
    <xf numFmtId="2" fontId="3" fillId="34" borderId="16" xfId="39" applyNumberFormat="1" applyFont="1" applyFill="1" applyBorder="1" applyAlignment="1">
      <alignment horizontal="center"/>
    </xf>
    <xf numFmtId="2" fontId="3" fillId="34" borderId="37" xfId="39" applyNumberFormat="1" applyFont="1" applyFill="1" applyBorder="1" applyAlignment="1">
      <alignment horizontal="center"/>
    </xf>
    <xf numFmtId="2" fontId="3" fillId="0" borderId="24" xfId="39" applyNumberFormat="1" applyFont="1" applyFill="1" applyBorder="1" applyAlignment="1">
      <alignment horizontal="center"/>
    </xf>
    <xf numFmtId="2" fontId="3" fillId="0" borderId="33" xfId="39" applyNumberFormat="1" applyFont="1" applyFill="1" applyBorder="1" applyAlignment="1">
      <alignment horizontal="center"/>
    </xf>
    <xf numFmtId="2" fontId="3" fillId="42" borderId="34" xfId="39" applyNumberFormat="1" applyFont="1" applyFill="1" applyBorder="1" applyAlignment="1">
      <alignment horizontal="center"/>
    </xf>
    <xf numFmtId="2" fontId="3" fillId="0" borderId="18" xfId="39" applyNumberFormat="1" applyFont="1" applyFill="1" applyBorder="1" applyAlignment="1">
      <alignment horizontal="center"/>
    </xf>
    <xf numFmtId="2" fontId="3" fillId="43" borderId="34" xfId="39" applyNumberFormat="1" applyFont="1" applyFill="1" applyBorder="1" applyAlignment="1">
      <alignment horizontal="center"/>
    </xf>
    <xf numFmtId="2" fontId="3" fillId="0" borderId="38" xfId="39" applyNumberFormat="1" applyFont="1" applyFill="1" applyBorder="1" applyAlignment="1">
      <alignment horizontal="center"/>
    </xf>
    <xf numFmtId="2" fontId="3" fillId="34" borderId="38" xfId="39" applyNumberFormat="1" applyFont="1" applyFill="1" applyBorder="1" applyAlignment="1">
      <alignment horizontal="center"/>
    </xf>
    <xf numFmtId="2" fontId="3" fillId="34" borderId="10" xfId="39" applyNumberFormat="1" applyFont="1" applyFill="1" applyBorder="1" applyAlignment="1">
      <alignment horizontal="center"/>
    </xf>
    <xf numFmtId="2" fontId="3" fillId="34" borderId="10" xfId="30" applyNumberFormat="1" applyFont="1" applyFill="1" applyBorder="1" applyAlignment="1">
      <alignment horizontal="center"/>
    </xf>
    <xf numFmtId="2" fontId="2" fillId="17" borderId="29" xfId="39" applyNumberFormat="1" applyFont="1" applyFill="1" applyBorder="1" applyAlignment="1">
      <alignment horizontal="center" vertical="center" wrapText="1"/>
    </xf>
    <xf numFmtId="2" fontId="4" fillId="17" borderId="22" xfId="39" applyNumberFormat="1" applyFont="1" applyFill="1" applyBorder="1" applyAlignment="1">
      <alignment horizontal="center" vertical="center" wrapText="1"/>
    </xf>
    <xf numFmtId="2" fontId="3" fillId="44" borderId="10" xfId="30" applyNumberFormat="1" applyFont="1" applyFill="1" applyBorder="1" applyAlignment="1">
      <alignment horizontal="center"/>
    </xf>
    <xf numFmtId="0" fontId="33" fillId="37" borderId="11" xfId="0" applyFont="1" applyFill="1" applyBorder="1" applyAlignment="1">
      <alignment horizontal="center" vertical="center"/>
    </xf>
    <xf numFmtId="0" fontId="3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3" fillId="34" borderId="0" xfId="39" applyNumberFormat="1" applyFont="1" applyFill="1" applyBorder="1" applyAlignment="1">
      <alignment horizontal="center"/>
    </xf>
    <xf numFmtId="0" fontId="3" fillId="34" borderId="37" xfId="39" applyFont="1" applyFill="1" applyBorder="1" applyAlignment="1">
      <alignment horizontal="center"/>
    </xf>
    <xf numFmtId="0" fontId="4" fillId="17" borderId="39" xfId="39" applyFont="1" applyFill="1" applyBorder="1" applyAlignment="1">
      <alignment horizontal="center" vertical="center" wrapText="1"/>
    </xf>
    <xf numFmtId="2" fontId="4" fillId="17" borderId="31" xfId="39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/>
    </xf>
    <xf numFmtId="0" fontId="3" fillId="34" borderId="40" xfId="41" applyFont="1" applyFill="1" applyBorder="1" applyAlignment="1">
      <alignment horizontal="center"/>
    </xf>
    <xf numFmtId="2" fontId="3" fillId="0" borderId="41" xfId="30" applyNumberFormat="1" applyFont="1" applyFill="1" applyBorder="1" applyAlignment="1">
      <alignment horizontal="center"/>
    </xf>
    <xf numFmtId="2" fontId="3" fillId="34" borderId="42" xfId="30" applyNumberFormat="1" applyFont="1" applyFill="1" applyBorder="1" applyAlignment="1">
      <alignment horizontal="center"/>
    </xf>
    <xf numFmtId="2" fontId="3" fillId="0" borderId="23" xfId="30" applyNumberFormat="1" applyFont="1" applyFill="1" applyBorder="1" applyAlignment="1">
      <alignment horizontal="center"/>
    </xf>
    <xf numFmtId="2" fontId="0" fillId="34" borderId="42" xfId="0" applyNumberFormat="1" applyFill="1" applyBorder="1" applyAlignment="1">
      <alignment/>
    </xf>
    <xf numFmtId="0" fontId="36" fillId="34" borderId="36" xfId="0" applyFont="1" applyFill="1" applyBorder="1" applyAlignment="1">
      <alignment horizontal="center"/>
    </xf>
    <xf numFmtId="0" fontId="36" fillId="0" borderId="43" xfId="0" applyFont="1" applyFill="1" applyBorder="1" applyAlignment="1">
      <alignment horizontal="center"/>
    </xf>
    <xf numFmtId="0" fontId="38" fillId="33" borderId="26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7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33" fillId="37" borderId="11" xfId="0" applyFont="1" applyFill="1" applyBorder="1" applyAlignment="1">
      <alignment/>
    </xf>
    <xf numFmtId="2" fontId="3" fillId="0" borderId="44" xfId="39" applyNumberFormat="1" applyFont="1" applyFill="1" applyBorder="1" applyAlignment="1">
      <alignment horizontal="center"/>
    </xf>
    <xf numFmtId="2" fontId="3" fillId="0" borderId="43" xfId="30" applyNumberFormat="1" applyFont="1" applyFill="1" applyBorder="1" applyAlignment="1">
      <alignment horizontal="center"/>
    </xf>
    <xf numFmtId="2" fontId="3" fillId="0" borderId="17" xfId="30" applyNumberFormat="1" applyFont="1" applyFill="1" applyBorder="1" applyAlignment="1">
      <alignment horizontal="center"/>
    </xf>
    <xf numFmtId="2" fontId="3" fillId="42" borderId="43" xfId="41" applyNumberFormat="1" applyFont="1" applyFill="1" applyBorder="1" applyAlignment="1">
      <alignment horizontal="center"/>
    </xf>
    <xf numFmtId="0" fontId="2" fillId="16" borderId="32" xfId="39" applyFont="1" applyFill="1" applyBorder="1" applyAlignment="1">
      <alignment horizontal="center" vertical="center" wrapText="1"/>
    </xf>
    <xf numFmtId="0" fontId="4" fillId="16" borderId="31" xfId="39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4" fillId="16" borderId="39" xfId="39" applyFont="1" applyFill="1" applyBorder="1" applyAlignment="1">
      <alignment horizontal="center" vertical="center" wrapText="1"/>
    </xf>
    <xf numFmtId="0" fontId="36" fillId="0" borderId="21" xfId="0" applyFont="1" applyBorder="1" applyAlignment="1">
      <alignment/>
    </xf>
    <xf numFmtId="17" fontId="0" fillId="38" borderId="25" xfId="0" applyNumberFormat="1" applyFont="1" applyFill="1" applyBorder="1" applyAlignment="1">
      <alignment vertical="center"/>
    </xf>
    <xf numFmtId="17" fontId="0" fillId="33" borderId="45" xfId="0" applyNumberFormat="1" applyFont="1" applyFill="1" applyBorder="1" applyAlignment="1">
      <alignment vertical="center"/>
    </xf>
    <xf numFmtId="0" fontId="2" fillId="0" borderId="11" xfId="41" applyFont="1" applyFill="1" applyBorder="1" applyAlignment="1">
      <alignment horizontal="center" vertical="center"/>
    </xf>
    <xf numFmtId="0" fontId="2" fillId="0" borderId="11" xfId="41" applyFont="1" applyFill="1" applyBorder="1" applyAlignment="1" quotePrefix="1">
      <alignment horizontal="center" vertical="center"/>
    </xf>
    <xf numFmtId="49" fontId="36" fillId="0" borderId="11" xfId="0" applyNumberFormat="1" applyFont="1" applyBorder="1" applyAlignment="1">
      <alignment horizontal="center"/>
    </xf>
    <xf numFmtId="0" fontId="2" fillId="0" borderId="11" xfId="39" applyFont="1" applyFill="1" applyBorder="1" applyAlignment="1">
      <alignment horizontal="center" vertical="center"/>
    </xf>
    <xf numFmtId="0" fontId="2" fillId="0" borderId="11" xfId="39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/>
    </xf>
    <xf numFmtId="0" fontId="2" fillId="0" borderId="34" xfId="30" applyFont="1" applyFill="1" applyBorder="1" applyAlignment="1">
      <alignment horizontal="center"/>
    </xf>
    <xf numFmtId="0" fontId="2" fillId="0" borderId="38" xfId="30" applyFont="1" applyFill="1" applyBorder="1" applyAlignment="1">
      <alignment horizontal="center"/>
    </xf>
    <xf numFmtId="2" fontId="3" fillId="0" borderId="46" xfId="41" applyNumberFormat="1" applyFont="1" applyFill="1" applyBorder="1" applyAlignment="1">
      <alignment horizontal="center"/>
    </xf>
    <xf numFmtId="2" fontId="3" fillId="0" borderId="46" xfId="39" applyNumberFormat="1" applyFont="1" applyFill="1" applyBorder="1" applyAlignment="1">
      <alignment horizontal="center"/>
    </xf>
    <xf numFmtId="2" fontId="3" fillId="42" borderId="10" xfId="39" applyNumberFormat="1" applyFont="1" applyFill="1" applyBorder="1" applyAlignment="1">
      <alignment horizontal="center"/>
    </xf>
    <xf numFmtId="2" fontId="3" fillId="42" borderId="10" xfId="41" applyNumberFormat="1" applyFont="1" applyFill="1" applyBorder="1" applyAlignment="1">
      <alignment horizontal="center"/>
    </xf>
    <xf numFmtId="2" fontId="3" fillId="43" borderId="10" xfId="39" applyNumberFormat="1" applyFont="1" applyFill="1" applyBorder="1" applyAlignment="1">
      <alignment horizontal="center"/>
    </xf>
    <xf numFmtId="2" fontId="3" fillId="43" borderId="10" xfId="41" applyNumberFormat="1" applyFont="1" applyFill="1" applyBorder="1" applyAlignment="1">
      <alignment horizontal="center"/>
    </xf>
    <xf numFmtId="2" fontId="3" fillId="42" borderId="17" xfId="41" applyNumberFormat="1" applyFont="1" applyFill="1" applyBorder="1" applyAlignment="1">
      <alignment horizontal="center"/>
    </xf>
    <xf numFmtId="2" fontId="3" fillId="0" borderId="44" xfId="41" applyNumberFormat="1" applyFont="1" applyFill="1" applyBorder="1" applyAlignment="1">
      <alignment horizontal="center"/>
    </xf>
    <xf numFmtId="0" fontId="2" fillId="0" borderId="43" xfId="41" applyFont="1" applyFill="1" applyBorder="1" applyAlignment="1">
      <alignment horizontal="center"/>
    </xf>
    <xf numFmtId="0" fontId="2" fillId="0" borderId="10" xfId="41" applyFont="1" applyFill="1" applyBorder="1" applyAlignment="1">
      <alignment horizontal="center"/>
    </xf>
    <xf numFmtId="0" fontId="2" fillId="0" borderId="17" xfId="41" applyFont="1" applyFill="1" applyBorder="1" applyAlignment="1">
      <alignment horizontal="center"/>
    </xf>
    <xf numFmtId="0" fontId="2" fillId="0" borderId="47" xfId="41" applyFont="1" applyFill="1" applyBorder="1" applyAlignment="1">
      <alignment horizontal="center"/>
    </xf>
    <xf numFmtId="0" fontId="2" fillId="0" borderId="48" xfId="41" applyFont="1" applyFill="1" applyBorder="1" applyAlignment="1" quotePrefix="1">
      <alignment horizontal="center"/>
    </xf>
    <xf numFmtId="0" fontId="2" fillId="0" borderId="41" xfId="39" applyFont="1" applyFill="1" applyBorder="1" applyAlignment="1">
      <alignment horizontal="center"/>
    </xf>
    <xf numFmtId="0" fontId="2" fillId="0" borderId="38" xfId="39" applyFont="1" applyFill="1" applyBorder="1" applyAlignment="1" quotePrefix="1">
      <alignment horizontal="center"/>
    </xf>
    <xf numFmtId="0" fontId="2" fillId="0" borderId="41" xfId="41" applyFont="1" applyFill="1" applyBorder="1" applyAlignment="1">
      <alignment horizontal="center"/>
    </xf>
    <xf numFmtId="0" fontId="2" fillId="0" borderId="38" xfId="41" applyFont="1" applyFill="1" applyBorder="1" applyAlignment="1" quotePrefix="1">
      <alignment horizontal="center"/>
    </xf>
    <xf numFmtId="49" fontId="2" fillId="0" borderId="38" xfId="39" applyNumberFormat="1" applyFont="1" applyFill="1" applyBorder="1" applyAlignment="1">
      <alignment horizontal="center"/>
    </xf>
    <xf numFmtId="0" fontId="2" fillId="0" borderId="49" xfId="41" applyFont="1" applyFill="1" applyBorder="1" applyAlignment="1">
      <alignment horizontal="center"/>
    </xf>
    <xf numFmtId="0" fontId="2" fillId="0" borderId="50" xfId="41" applyFont="1" applyFill="1" applyBorder="1" applyAlignment="1" quotePrefix="1">
      <alignment horizontal="center"/>
    </xf>
    <xf numFmtId="2" fontId="3" fillId="0" borderId="51" xfId="41" applyNumberFormat="1" applyFont="1" applyFill="1" applyBorder="1" applyAlignment="1">
      <alignment horizontal="center"/>
    </xf>
    <xf numFmtId="2" fontId="3" fillId="0" borderId="52" xfId="41" applyNumberFormat="1" applyFont="1" applyFill="1" applyBorder="1" applyAlignment="1">
      <alignment horizontal="center"/>
    </xf>
    <xf numFmtId="2" fontId="3" fillId="0" borderId="53" xfId="41" applyNumberFormat="1" applyFont="1" applyFill="1" applyBorder="1" applyAlignment="1">
      <alignment horizontal="center"/>
    </xf>
    <xf numFmtId="2" fontId="3" fillId="0" borderId="54" xfId="41" applyNumberFormat="1" applyFont="1" applyFill="1" applyBorder="1" applyAlignment="1">
      <alignment horizontal="center"/>
    </xf>
    <xf numFmtId="2" fontId="3" fillId="0" borderId="55" xfId="41" applyNumberFormat="1" applyFont="1" applyFill="1" applyBorder="1" applyAlignment="1">
      <alignment horizontal="center"/>
    </xf>
    <xf numFmtId="2" fontId="3" fillId="0" borderId="56" xfId="41" applyNumberFormat="1" applyFont="1" applyFill="1" applyBorder="1" applyAlignment="1">
      <alignment horizontal="center"/>
    </xf>
    <xf numFmtId="2" fontId="3" fillId="0" borderId="57" xfId="41" applyNumberFormat="1" applyFont="1" applyFill="1" applyBorder="1" applyAlignment="1">
      <alignment horizontal="center"/>
    </xf>
    <xf numFmtId="2" fontId="3" fillId="0" borderId="58" xfId="41" applyNumberFormat="1" applyFont="1" applyFill="1" applyBorder="1" applyAlignment="1">
      <alignment horizontal="center"/>
    </xf>
    <xf numFmtId="17" fontId="3" fillId="35" borderId="45" xfId="39" applyNumberFormat="1" applyFont="1" applyFill="1" applyBorder="1" applyAlignment="1">
      <alignment horizontal="center" vertical="center"/>
    </xf>
    <xf numFmtId="17" fontId="3" fillId="35" borderId="26" xfId="39" applyNumberFormat="1" applyFont="1" applyFill="1" applyBorder="1" applyAlignment="1">
      <alignment horizontal="center" vertical="center"/>
    </xf>
    <xf numFmtId="0" fontId="2" fillId="15" borderId="43" xfId="30" applyFont="1" applyFill="1" applyBorder="1" applyAlignment="1">
      <alignment horizontal="center" vertical="center" wrapText="1"/>
    </xf>
    <xf numFmtId="0" fontId="2" fillId="15" borderId="17" xfId="30" applyFont="1" applyFill="1" applyBorder="1" applyAlignment="1">
      <alignment horizontal="center" vertical="center" wrapText="1"/>
    </xf>
    <xf numFmtId="2" fontId="2" fillId="15" borderId="25" xfId="39" applyNumberFormat="1" applyFont="1" applyFill="1" applyBorder="1" applyAlignment="1">
      <alignment horizontal="center" vertical="center" wrapText="1"/>
    </xf>
    <xf numFmtId="2" fontId="2" fillId="15" borderId="20" xfId="39" applyNumberFormat="1" applyFont="1" applyFill="1" applyBorder="1" applyAlignment="1">
      <alignment horizontal="center" vertical="center" wrapText="1"/>
    </xf>
    <xf numFmtId="2" fontId="2" fillId="15" borderId="25" xfId="30" applyNumberFormat="1" applyFont="1" applyFill="1" applyBorder="1" applyAlignment="1">
      <alignment horizontal="center" vertical="center" wrapText="1"/>
    </xf>
    <xf numFmtId="2" fontId="2" fillId="15" borderId="20" xfId="30" applyNumberFormat="1" applyFont="1" applyFill="1" applyBorder="1" applyAlignment="1">
      <alignment horizontal="center" vertical="center" wrapText="1"/>
    </xf>
    <xf numFmtId="17" fontId="3" fillId="17" borderId="59" xfId="39" applyNumberFormat="1" applyFont="1" applyFill="1" applyBorder="1" applyAlignment="1">
      <alignment horizontal="center" vertical="center" wrapText="1"/>
    </xf>
    <xf numFmtId="17" fontId="3" fillId="17" borderId="21" xfId="39" applyNumberFormat="1" applyFont="1" applyFill="1" applyBorder="1" applyAlignment="1">
      <alignment horizontal="center" vertical="center" wrapText="1"/>
    </xf>
    <xf numFmtId="0" fontId="36" fillId="15" borderId="29" xfId="0" applyFont="1" applyFill="1" applyBorder="1" applyAlignment="1">
      <alignment horizontal="center"/>
    </xf>
    <xf numFmtId="0" fontId="36" fillId="15" borderId="60" xfId="0" applyFont="1" applyFill="1" applyBorder="1" applyAlignment="1">
      <alignment horizontal="center"/>
    </xf>
    <xf numFmtId="0" fontId="36" fillId="15" borderId="22" xfId="0" applyFont="1" applyFill="1" applyBorder="1" applyAlignment="1">
      <alignment horizontal="center"/>
    </xf>
    <xf numFmtId="17" fontId="3" fillId="16" borderId="59" xfId="39" applyNumberFormat="1" applyFont="1" applyFill="1" applyBorder="1" applyAlignment="1">
      <alignment horizontal="center" vertical="center" wrapText="1"/>
    </xf>
    <xf numFmtId="17" fontId="3" fillId="16" borderId="21" xfId="39" applyNumberFormat="1" applyFont="1" applyFill="1" applyBorder="1" applyAlignment="1">
      <alignment horizontal="center" vertical="center" wrapText="1"/>
    </xf>
    <xf numFmtId="17" fontId="3" fillId="16" borderId="61" xfId="39" applyNumberFormat="1" applyFont="1" applyFill="1" applyBorder="1" applyAlignment="1">
      <alignment horizontal="center" vertical="center" wrapText="1"/>
    </xf>
    <xf numFmtId="0" fontId="2" fillId="15" borderId="25" xfId="30" applyFont="1" applyFill="1" applyBorder="1" applyAlignment="1">
      <alignment horizontal="center" vertical="center" wrapText="1"/>
    </xf>
    <xf numFmtId="0" fontId="2" fillId="15" borderId="20" xfId="30" applyFont="1" applyFill="1" applyBorder="1" applyAlignment="1">
      <alignment horizontal="center" vertical="center" wrapText="1"/>
    </xf>
    <xf numFmtId="17" fontId="3" fillId="35" borderId="59" xfId="39" applyNumberFormat="1" applyFont="1" applyFill="1" applyBorder="1" applyAlignment="1">
      <alignment horizontal="center" vertical="center"/>
    </xf>
    <xf numFmtId="17" fontId="3" fillId="35" borderId="21" xfId="39" applyNumberFormat="1" applyFont="1" applyFill="1" applyBorder="1" applyAlignment="1">
      <alignment horizontal="center" vertical="center"/>
    </xf>
    <xf numFmtId="17" fontId="3" fillId="17" borderId="61" xfId="39" applyNumberFormat="1" applyFont="1" applyFill="1" applyBorder="1" applyAlignment="1">
      <alignment horizontal="center" vertical="center" wrapText="1"/>
    </xf>
    <xf numFmtId="0" fontId="2" fillId="15" borderId="25" xfId="39" applyFont="1" applyFill="1" applyBorder="1" applyAlignment="1">
      <alignment horizontal="center" vertical="center" wrapText="1"/>
    </xf>
    <xf numFmtId="0" fontId="2" fillId="15" borderId="20" xfId="39" applyFont="1" applyFill="1" applyBorder="1" applyAlignment="1">
      <alignment horizontal="center" vertical="center" wrapText="1"/>
    </xf>
    <xf numFmtId="0" fontId="2" fillId="43" borderId="0" xfId="39" applyFont="1" applyFill="1" applyBorder="1" applyAlignment="1">
      <alignment horizontal="center"/>
    </xf>
    <xf numFmtId="2" fontId="2" fillId="15" borderId="26" xfId="39" applyNumberFormat="1" applyFont="1" applyFill="1" applyBorder="1" applyAlignment="1">
      <alignment horizontal="center" vertical="center" wrapText="1"/>
    </xf>
    <xf numFmtId="2" fontId="2" fillId="15" borderId="27" xfId="39" applyNumberFormat="1" applyFont="1" applyFill="1" applyBorder="1" applyAlignment="1">
      <alignment horizontal="center" vertical="center" wrapText="1"/>
    </xf>
    <xf numFmtId="17" fontId="3" fillId="16" borderId="29" xfId="39" applyNumberFormat="1" applyFont="1" applyFill="1" applyBorder="1" applyAlignment="1">
      <alignment horizontal="center" vertical="center" wrapText="1"/>
    </xf>
    <xf numFmtId="17" fontId="3" fillId="16" borderId="31" xfId="39" applyNumberFormat="1" applyFont="1" applyFill="1" applyBorder="1" applyAlignment="1">
      <alignment horizontal="center" vertical="center" wrapText="1"/>
    </xf>
    <xf numFmtId="0" fontId="2" fillId="42" borderId="0" xfId="39" applyFont="1" applyFill="1" applyBorder="1" applyAlignment="1">
      <alignment horizontal="center"/>
    </xf>
    <xf numFmtId="0" fontId="2" fillId="15" borderId="26" xfId="39" applyFont="1" applyFill="1" applyBorder="1" applyAlignment="1">
      <alignment horizontal="center" vertical="center" wrapText="1"/>
    </xf>
    <xf numFmtId="0" fontId="2" fillId="15" borderId="27" xfId="39" applyFont="1" applyFill="1" applyBorder="1" applyAlignment="1">
      <alignment horizontal="center" vertical="center" wrapText="1"/>
    </xf>
    <xf numFmtId="0" fontId="2" fillId="15" borderId="45" xfId="30" applyFont="1" applyFill="1" applyBorder="1" applyAlignment="1">
      <alignment horizontal="center" vertical="center" wrapText="1"/>
    </xf>
    <xf numFmtId="0" fontId="2" fillId="15" borderId="62" xfId="30" applyFont="1" applyFill="1" applyBorder="1" applyAlignment="1">
      <alignment horizontal="center" vertical="center" wrapText="1"/>
    </xf>
    <xf numFmtId="17" fontId="3" fillId="17" borderId="29" xfId="39" applyNumberFormat="1" applyFont="1" applyFill="1" applyBorder="1" applyAlignment="1">
      <alignment horizontal="center" vertical="center" wrapText="1"/>
    </xf>
    <xf numFmtId="17" fontId="3" fillId="17" borderId="31" xfId="39" applyNumberFormat="1" applyFont="1" applyFill="1" applyBorder="1" applyAlignment="1">
      <alignment horizontal="center" vertical="center" wrapText="1"/>
    </xf>
    <xf numFmtId="0" fontId="36" fillId="15" borderId="32" xfId="0" applyFont="1" applyFill="1" applyBorder="1" applyAlignment="1">
      <alignment horizontal="center"/>
    </xf>
    <xf numFmtId="0" fontId="36" fillId="15" borderId="63" xfId="0" applyFont="1" applyFill="1" applyBorder="1" applyAlignment="1">
      <alignment horizontal="center"/>
    </xf>
    <xf numFmtId="0" fontId="36" fillId="15" borderId="64" xfId="0" applyFont="1" applyFill="1" applyBorder="1" applyAlignment="1">
      <alignment horizontal="center"/>
    </xf>
    <xf numFmtId="0" fontId="36" fillId="15" borderId="25" xfId="0" applyFont="1" applyFill="1" applyBorder="1" applyAlignment="1">
      <alignment horizontal="center" vertical="center"/>
    </xf>
    <xf numFmtId="0" fontId="36" fillId="15" borderId="36" xfId="0" applyFont="1" applyFill="1" applyBorder="1" applyAlignment="1">
      <alignment horizontal="center" vertical="center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2" fillId="15" borderId="36" xfId="39" applyFont="1" applyFill="1" applyBorder="1" applyAlignment="1">
      <alignment horizontal="center" vertical="center" wrapText="1"/>
    </xf>
    <xf numFmtId="0" fontId="2" fillId="15" borderId="36" xfId="30" applyFont="1" applyFill="1" applyBorder="1" applyAlignment="1">
      <alignment horizontal="center" vertical="center" wrapText="1"/>
    </xf>
    <xf numFmtId="17" fontId="3" fillId="17" borderId="45" xfId="39" applyNumberFormat="1" applyFont="1" applyFill="1" applyBorder="1" applyAlignment="1">
      <alignment horizontal="center" vertical="center" wrapText="1"/>
    </xf>
    <xf numFmtId="17" fontId="3" fillId="17" borderId="26" xfId="39" applyNumberFormat="1" applyFont="1" applyFill="1" applyBorder="1" applyAlignment="1">
      <alignment horizontal="center" vertical="center" wrapText="1"/>
    </xf>
    <xf numFmtId="17" fontId="3" fillId="16" borderId="45" xfId="39" applyNumberFormat="1" applyFont="1" applyFill="1" applyBorder="1" applyAlignment="1">
      <alignment horizontal="center" vertical="center" wrapText="1"/>
    </xf>
    <xf numFmtId="17" fontId="3" fillId="16" borderId="26" xfId="39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workbookViewId="0" topLeftCell="A1">
      <selection activeCell="F29" sqref="F29:G42"/>
    </sheetView>
  </sheetViews>
  <sheetFormatPr defaultColWidth="9.140625" defaultRowHeight="15"/>
  <cols>
    <col min="1" max="1" width="18.28125" style="0" bestFit="1" customWidth="1"/>
    <col min="2" max="2" width="8.57421875" style="0" customWidth="1"/>
    <col min="3" max="3" width="9.421875" style="0" bestFit="1" customWidth="1"/>
    <col min="4" max="4" width="10.8515625" style="0" customWidth="1"/>
    <col min="5" max="5" width="5.00390625" style="0" customWidth="1"/>
    <col min="6" max="7" width="6.57421875" style="0" customWidth="1"/>
    <col min="8" max="8" width="12.28125" style="0" bestFit="1" customWidth="1"/>
    <col min="9" max="9" width="7.421875" style="0" customWidth="1"/>
    <col min="10" max="10" width="9.57421875" style="0" bestFit="1" customWidth="1"/>
    <col min="11" max="11" width="8.8515625" style="0" bestFit="1" customWidth="1"/>
    <col min="12" max="12" width="8.8515625" style="0" customWidth="1"/>
    <col min="13" max="13" width="5.8515625" style="0" customWidth="1"/>
    <col min="14" max="14" width="9.57421875" style="0" customWidth="1"/>
    <col min="15" max="15" width="11.140625" style="0" customWidth="1"/>
  </cols>
  <sheetData>
    <row r="1" spans="1:18" ht="47.25" customHeight="1" thickBot="1">
      <c r="A1" s="41" t="s">
        <v>35</v>
      </c>
      <c r="B1" s="42" t="s">
        <v>74</v>
      </c>
      <c r="C1" s="41" t="s">
        <v>34</v>
      </c>
      <c r="D1" s="77" t="s">
        <v>44</v>
      </c>
      <c r="E1" s="78" t="s">
        <v>39</v>
      </c>
      <c r="F1" s="75" t="s">
        <v>134</v>
      </c>
      <c r="G1" s="76" t="s">
        <v>39</v>
      </c>
      <c r="H1" s="57" t="s">
        <v>33</v>
      </c>
      <c r="I1" s="43" t="s">
        <v>39</v>
      </c>
      <c r="J1" s="216" t="s">
        <v>41</v>
      </c>
      <c r="K1" s="216" t="s">
        <v>40</v>
      </c>
      <c r="L1" s="211" t="s">
        <v>42</v>
      </c>
      <c r="M1" s="197" t="s">
        <v>98</v>
      </c>
      <c r="P1" s="2"/>
      <c r="Q1" s="1"/>
      <c r="R1" s="1"/>
    </row>
    <row r="2" spans="1:18" ht="15.75" thickBot="1">
      <c r="A2" s="205" t="s">
        <v>89</v>
      </c>
      <c r="B2" s="206"/>
      <c r="C2" s="207"/>
      <c r="D2" s="203">
        <v>42370</v>
      </c>
      <c r="E2" s="204"/>
      <c r="F2" s="208">
        <v>42676</v>
      </c>
      <c r="G2" s="209"/>
      <c r="H2" s="213">
        <v>42705</v>
      </c>
      <c r="I2" s="214"/>
      <c r="J2" s="217"/>
      <c r="K2" s="217"/>
      <c r="L2" s="212"/>
      <c r="M2" s="198"/>
      <c r="P2" s="2"/>
      <c r="Q2" s="1"/>
      <c r="R2" s="1"/>
    </row>
    <row r="3" spans="1:13" ht="15">
      <c r="A3" s="45" t="s">
        <v>3</v>
      </c>
      <c r="B3" s="45" t="s">
        <v>66</v>
      </c>
      <c r="C3" s="46" t="s">
        <v>80</v>
      </c>
      <c r="D3" s="113"/>
      <c r="E3" s="113"/>
      <c r="F3" s="113">
        <v>10</v>
      </c>
      <c r="G3" s="114">
        <v>1.25</v>
      </c>
      <c r="H3" s="113"/>
      <c r="I3" s="113"/>
      <c r="J3" s="117">
        <f aca="true" t="shared" si="0" ref="J3:J13">D3*E3+F3*G3+H3*I3</f>
        <v>12.5</v>
      </c>
      <c r="K3" s="116">
        <v>31</v>
      </c>
      <c r="L3" s="97">
        <f aca="true" t="shared" si="1" ref="L3:L13">SUM(J3+K3)</f>
        <v>43.5</v>
      </c>
      <c r="M3" s="32" t="s">
        <v>99</v>
      </c>
    </row>
    <row r="4" spans="1:13" ht="15">
      <c r="A4" s="12" t="s">
        <v>10</v>
      </c>
      <c r="B4" s="12" t="s">
        <v>65</v>
      </c>
      <c r="C4" s="14" t="s">
        <v>80</v>
      </c>
      <c r="D4" s="92">
        <v>10</v>
      </c>
      <c r="E4" s="92">
        <v>1.5</v>
      </c>
      <c r="F4" s="92"/>
      <c r="G4" s="104"/>
      <c r="H4" s="92"/>
      <c r="I4" s="92"/>
      <c r="J4" s="117">
        <f t="shared" si="0"/>
        <v>15</v>
      </c>
      <c r="K4" s="105">
        <v>10</v>
      </c>
      <c r="L4" s="35">
        <f t="shared" si="1"/>
        <v>25</v>
      </c>
      <c r="M4" s="28" t="s">
        <v>100</v>
      </c>
    </row>
    <row r="5" spans="1:13" ht="15">
      <c r="A5" s="12" t="s">
        <v>132</v>
      </c>
      <c r="B5" s="12" t="s">
        <v>54</v>
      </c>
      <c r="C5" s="14" t="s">
        <v>80</v>
      </c>
      <c r="D5" s="92">
        <v>6</v>
      </c>
      <c r="E5" s="92">
        <v>1.5</v>
      </c>
      <c r="F5" s="92"/>
      <c r="G5" s="104"/>
      <c r="H5" s="92">
        <v>14</v>
      </c>
      <c r="I5" s="92">
        <v>1.5</v>
      </c>
      <c r="J5" s="117">
        <f t="shared" si="0"/>
        <v>30</v>
      </c>
      <c r="K5" s="105">
        <v>3</v>
      </c>
      <c r="L5" s="35">
        <f t="shared" si="1"/>
        <v>33</v>
      </c>
      <c r="M5" s="32" t="s">
        <v>101</v>
      </c>
    </row>
    <row r="6" spans="1:13" ht="15">
      <c r="A6" s="12" t="s">
        <v>6</v>
      </c>
      <c r="B6" s="12" t="s">
        <v>50</v>
      </c>
      <c r="C6" s="14" t="s">
        <v>80</v>
      </c>
      <c r="D6" s="92">
        <v>4</v>
      </c>
      <c r="E6" s="92">
        <v>1.5</v>
      </c>
      <c r="F6" s="92">
        <v>2</v>
      </c>
      <c r="G6" s="104">
        <v>1.25</v>
      </c>
      <c r="H6" s="92">
        <v>9</v>
      </c>
      <c r="I6" s="92">
        <v>1.5</v>
      </c>
      <c r="J6" s="117">
        <f t="shared" si="0"/>
        <v>22</v>
      </c>
      <c r="K6" s="105">
        <v>0</v>
      </c>
      <c r="L6" s="35">
        <f t="shared" si="1"/>
        <v>22</v>
      </c>
      <c r="M6" s="28" t="s">
        <v>102</v>
      </c>
    </row>
    <row r="7" spans="1:13" ht="15">
      <c r="A7" s="12" t="s">
        <v>139</v>
      </c>
      <c r="B7" s="12" t="s">
        <v>62</v>
      </c>
      <c r="C7" s="14" t="s">
        <v>80</v>
      </c>
      <c r="D7" s="92"/>
      <c r="E7" s="92"/>
      <c r="F7" s="92">
        <v>6</v>
      </c>
      <c r="G7" s="104">
        <v>1.25</v>
      </c>
      <c r="H7" s="92">
        <v>6</v>
      </c>
      <c r="I7" s="92">
        <v>1.5</v>
      </c>
      <c r="J7" s="117">
        <f t="shared" si="0"/>
        <v>16.5</v>
      </c>
      <c r="K7" s="105">
        <v>0</v>
      </c>
      <c r="L7" s="35">
        <f t="shared" si="1"/>
        <v>16.5</v>
      </c>
      <c r="M7" s="32" t="s">
        <v>103</v>
      </c>
    </row>
    <row r="8" spans="1:13" ht="15">
      <c r="A8" s="12" t="s">
        <v>133</v>
      </c>
      <c r="B8" s="12" t="s">
        <v>96</v>
      </c>
      <c r="C8" s="14" t="s">
        <v>80</v>
      </c>
      <c r="D8" s="92"/>
      <c r="E8" s="92"/>
      <c r="F8" s="92">
        <v>4</v>
      </c>
      <c r="G8" s="104">
        <v>1.25</v>
      </c>
      <c r="H8" s="92">
        <v>3</v>
      </c>
      <c r="I8" s="92">
        <v>1.5</v>
      </c>
      <c r="J8" s="115">
        <f t="shared" si="0"/>
        <v>9.5</v>
      </c>
      <c r="K8" s="105">
        <v>0</v>
      </c>
      <c r="L8" s="35">
        <f t="shared" si="1"/>
        <v>9.5</v>
      </c>
      <c r="M8" s="28" t="s">
        <v>104</v>
      </c>
    </row>
    <row r="9" spans="1:13" ht="15">
      <c r="A9" s="12" t="s">
        <v>13</v>
      </c>
      <c r="B9" s="12" t="s">
        <v>140</v>
      </c>
      <c r="C9" s="14" t="s">
        <v>80</v>
      </c>
      <c r="D9" s="92"/>
      <c r="E9" s="92"/>
      <c r="F9" s="92">
        <v>4</v>
      </c>
      <c r="G9" s="104">
        <v>1.25</v>
      </c>
      <c r="H9" s="92"/>
      <c r="I9" s="92"/>
      <c r="J9" s="115">
        <f t="shared" si="0"/>
        <v>5</v>
      </c>
      <c r="K9" s="105">
        <v>0</v>
      </c>
      <c r="L9" s="35">
        <f t="shared" si="1"/>
        <v>5</v>
      </c>
      <c r="M9" s="32" t="s">
        <v>105</v>
      </c>
    </row>
    <row r="10" spans="1:13" ht="15">
      <c r="A10" s="12" t="s">
        <v>251</v>
      </c>
      <c r="B10" s="12" t="s">
        <v>61</v>
      </c>
      <c r="C10" s="14" t="s">
        <v>80</v>
      </c>
      <c r="D10" s="92"/>
      <c r="E10" s="92"/>
      <c r="F10" s="92"/>
      <c r="G10" s="104"/>
      <c r="H10" s="92">
        <v>3</v>
      </c>
      <c r="I10" s="92">
        <v>1.5</v>
      </c>
      <c r="J10" s="115">
        <f t="shared" si="0"/>
        <v>4.5</v>
      </c>
      <c r="K10" s="118">
        <v>0</v>
      </c>
      <c r="L10" s="35">
        <f t="shared" si="1"/>
        <v>4.5</v>
      </c>
      <c r="M10" s="28" t="s">
        <v>106</v>
      </c>
    </row>
    <row r="11" spans="1:13" ht="15">
      <c r="A11" s="12" t="s">
        <v>94</v>
      </c>
      <c r="B11" s="12" t="s">
        <v>54</v>
      </c>
      <c r="C11" s="14" t="s">
        <v>80</v>
      </c>
      <c r="D11" s="92">
        <v>2</v>
      </c>
      <c r="E11" s="92">
        <v>1.5</v>
      </c>
      <c r="F11" s="92"/>
      <c r="G11" s="104"/>
      <c r="H11" s="92"/>
      <c r="I11" s="92"/>
      <c r="J11" s="115">
        <f t="shared" si="0"/>
        <v>3</v>
      </c>
      <c r="K11" s="118">
        <v>0</v>
      </c>
      <c r="L11" s="35">
        <f t="shared" si="1"/>
        <v>3</v>
      </c>
      <c r="M11" s="32" t="s">
        <v>107</v>
      </c>
    </row>
    <row r="12" spans="1:13" ht="15">
      <c r="A12" s="12" t="s">
        <v>47</v>
      </c>
      <c r="B12" s="12" t="s">
        <v>63</v>
      </c>
      <c r="C12" s="14" t="s">
        <v>80</v>
      </c>
      <c r="D12" s="92">
        <v>2</v>
      </c>
      <c r="E12" s="92">
        <v>1.5</v>
      </c>
      <c r="F12" s="92"/>
      <c r="G12" s="104"/>
      <c r="H12" s="92"/>
      <c r="I12" s="92"/>
      <c r="J12" s="115">
        <f t="shared" si="0"/>
        <v>3</v>
      </c>
      <c r="K12" s="118">
        <v>0</v>
      </c>
      <c r="L12" s="35">
        <f t="shared" si="1"/>
        <v>3</v>
      </c>
      <c r="M12" s="32" t="s">
        <v>107</v>
      </c>
    </row>
    <row r="13" spans="1:13" ht="15">
      <c r="A13" s="12" t="s">
        <v>233</v>
      </c>
      <c r="B13" s="12" t="s">
        <v>67</v>
      </c>
      <c r="C13" s="14" t="s">
        <v>80</v>
      </c>
      <c r="D13" s="92"/>
      <c r="E13" s="92"/>
      <c r="F13" s="92">
        <v>2</v>
      </c>
      <c r="G13" s="104">
        <v>1.25</v>
      </c>
      <c r="H13" s="92"/>
      <c r="I13" s="92"/>
      <c r="J13" s="115">
        <f t="shared" si="0"/>
        <v>2.5</v>
      </c>
      <c r="K13" s="118">
        <v>0</v>
      </c>
      <c r="L13" s="35">
        <f t="shared" si="1"/>
        <v>2.5</v>
      </c>
      <c r="M13" s="32" t="s">
        <v>109</v>
      </c>
    </row>
    <row r="14" spans="1:13" ht="15">
      <c r="A14" s="24"/>
      <c r="B14" s="24"/>
      <c r="C14" s="25"/>
      <c r="D14" s="106"/>
      <c r="E14" s="106"/>
      <c r="F14" s="106"/>
      <c r="G14" s="107"/>
      <c r="H14" s="106"/>
      <c r="I14" s="106"/>
      <c r="J14" s="119"/>
      <c r="K14" s="120"/>
      <c r="L14" s="121"/>
      <c r="M14" s="29"/>
    </row>
    <row r="15" spans="1:13" ht="15">
      <c r="A15" s="12" t="s">
        <v>8</v>
      </c>
      <c r="B15" s="12" t="s">
        <v>50</v>
      </c>
      <c r="C15" s="14" t="s">
        <v>81</v>
      </c>
      <c r="D15" s="92"/>
      <c r="E15" s="92"/>
      <c r="F15" s="92"/>
      <c r="G15" s="104"/>
      <c r="H15" s="92">
        <v>6</v>
      </c>
      <c r="I15" s="92">
        <v>1.5</v>
      </c>
      <c r="J15" s="115">
        <f aca="true" t="shared" si="2" ref="J15:J25">D15*E15+F15*G15+H15*I15</f>
        <v>9</v>
      </c>
      <c r="K15" s="105">
        <v>220</v>
      </c>
      <c r="L15" s="35">
        <f>SUM(J15+K15)</f>
        <v>229</v>
      </c>
      <c r="M15" s="28" t="s">
        <v>99</v>
      </c>
    </row>
    <row r="16" spans="1:13" ht="15">
      <c r="A16" s="12" t="s">
        <v>17</v>
      </c>
      <c r="B16" s="12" t="s">
        <v>55</v>
      </c>
      <c r="C16" s="14" t="s">
        <v>81</v>
      </c>
      <c r="D16" s="92">
        <v>10</v>
      </c>
      <c r="E16" s="92">
        <v>1.5</v>
      </c>
      <c r="F16" s="92"/>
      <c r="G16" s="104"/>
      <c r="H16" s="92">
        <v>6</v>
      </c>
      <c r="I16" s="92">
        <v>1.5</v>
      </c>
      <c r="J16" s="117">
        <f t="shared" si="2"/>
        <v>24</v>
      </c>
      <c r="K16" s="105">
        <v>11</v>
      </c>
      <c r="L16" s="35">
        <f>SUM(J16+K16)</f>
        <v>35</v>
      </c>
      <c r="M16" s="28" t="s">
        <v>100</v>
      </c>
    </row>
    <row r="17" spans="1:13" ht="15">
      <c r="A17" s="12" t="s">
        <v>184</v>
      </c>
      <c r="B17" s="12" t="s">
        <v>148</v>
      </c>
      <c r="C17" s="14" t="s">
        <v>81</v>
      </c>
      <c r="D17" s="92"/>
      <c r="E17" s="92"/>
      <c r="F17" s="92"/>
      <c r="G17" s="104"/>
      <c r="H17" s="92"/>
      <c r="I17" s="92"/>
      <c r="J17" s="115">
        <f t="shared" si="2"/>
        <v>0</v>
      </c>
      <c r="K17" s="105">
        <v>5</v>
      </c>
      <c r="L17" s="105">
        <v>10</v>
      </c>
      <c r="M17" s="28" t="s">
        <v>101</v>
      </c>
    </row>
    <row r="18" spans="1:13" ht="15">
      <c r="A18" s="12" t="s">
        <v>141</v>
      </c>
      <c r="B18" s="12" t="s">
        <v>194</v>
      </c>
      <c r="C18" s="14" t="s">
        <v>81</v>
      </c>
      <c r="D18" s="92">
        <v>4</v>
      </c>
      <c r="E18" s="92">
        <v>1.5</v>
      </c>
      <c r="F18" s="92">
        <v>4</v>
      </c>
      <c r="G18" s="104">
        <v>1.5</v>
      </c>
      <c r="H18" s="92">
        <v>3</v>
      </c>
      <c r="I18" s="92">
        <v>1.5</v>
      </c>
      <c r="J18" s="117">
        <f t="shared" si="2"/>
        <v>16.5</v>
      </c>
      <c r="K18" s="105">
        <v>3</v>
      </c>
      <c r="L18" s="35">
        <f aca="true" t="shared" si="3" ref="L18:L25">SUM(J18+K18)</f>
        <v>19.5</v>
      </c>
      <c r="M18" s="28" t="s">
        <v>102</v>
      </c>
    </row>
    <row r="19" spans="1:13" ht="15">
      <c r="A19" s="12" t="s">
        <v>94</v>
      </c>
      <c r="B19" s="12" t="s">
        <v>54</v>
      </c>
      <c r="C19" s="14" t="s">
        <v>81</v>
      </c>
      <c r="D19" s="92"/>
      <c r="E19" s="92"/>
      <c r="F19" s="92">
        <v>2</v>
      </c>
      <c r="G19" s="104">
        <v>1.5</v>
      </c>
      <c r="H19" s="92"/>
      <c r="I19" s="92"/>
      <c r="J19" s="115">
        <f t="shared" si="2"/>
        <v>3</v>
      </c>
      <c r="K19" s="105">
        <v>3</v>
      </c>
      <c r="L19" s="35">
        <f t="shared" si="3"/>
        <v>6</v>
      </c>
      <c r="M19" s="28" t="s">
        <v>103</v>
      </c>
    </row>
    <row r="20" spans="1:13" ht="15">
      <c r="A20" s="12" t="s">
        <v>223</v>
      </c>
      <c r="B20" s="12" t="s">
        <v>50</v>
      </c>
      <c r="C20" s="14" t="s">
        <v>81</v>
      </c>
      <c r="D20" s="92"/>
      <c r="E20" s="92"/>
      <c r="F20" s="92">
        <v>10</v>
      </c>
      <c r="G20" s="104">
        <v>1.5</v>
      </c>
      <c r="H20" s="92">
        <v>14</v>
      </c>
      <c r="I20" s="92">
        <v>1.5</v>
      </c>
      <c r="J20" s="117">
        <f t="shared" si="2"/>
        <v>36</v>
      </c>
      <c r="K20" s="105">
        <v>0</v>
      </c>
      <c r="L20" s="35">
        <f t="shared" si="3"/>
        <v>36</v>
      </c>
      <c r="M20" s="28" t="s">
        <v>104</v>
      </c>
    </row>
    <row r="21" spans="1:13" ht="15">
      <c r="A21" s="12" t="s">
        <v>14</v>
      </c>
      <c r="B21" s="12" t="s">
        <v>61</v>
      </c>
      <c r="C21" s="14" t="s">
        <v>81</v>
      </c>
      <c r="D21" s="92">
        <v>4</v>
      </c>
      <c r="E21" s="92">
        <v>1.5</v>
      </c>
      <c r="F21" s="92">
        <v>6</v>
      </c>
      <c r="G21" s="104">
        <v>1.5</v>
      </c>
      <c r="H21" s="92">
        <v>3</v>
      </c>
      <c r="I21" s="92">
        <v>1.5</v>
      </c>
      <c r="J21" s="117">
        <f t="shared" si="2"/>
        <v>19.5</v>
      </c>
      <c r="K21" s="105">
        <v>0</v>
      </c>
      <c r="L21" s="35">
        <f t="shared" si="3"/>
        <v>19.5</v>
      </c>
      <c r="M21" s="28" t="s">
        <v>105</v>
      </c>
    </row>
    <row r="22" spans="1:13" ht="15">
      <c r="A22" s="12" t="s">
        <v>131</v>
      </c>
      <c r="B22" s="12" t="s">
        <v>70</v>
      </c>
      <c r="C22" s="14" t="s">
        <v>81</v>
      </c>
      <c r="D22" s="92">
        <v>6</v>
      </c>
      <c r="E22" s="92">
        <v>1.5</v>
      </c>
      <c r="F22" s="92"/>
      <c r="G22" s="104"/>
      <c r="H22" s="92"/>
      <c r="I22" s="92"/>
      <c r="J22" s="115">
        <f t="shared" si="2"/>
        <v>9</v>
      </c>
      <c r="K22" s="105">
        <v>0</v>
      </c>
      <c r="L22" s="35">
        <f t="shared" si="3"/>
        <v>9</v>
      </c>
      <c r="M22" s="28" t="s">
        <v>106</v>
      </c>
    </row>
    <row r="23" spans="1:13" ht="15">
      <c r="A23" s="12" t="s">
        <v>18</v>
      </c>
      <c r="B23" s="12" t="s">
        <v>70</v>
      </c>
      <c r="C23" s="14" t="s">
        <v>81</v>
      </c>
      <c r="D23" s="92"/>
      <c r="E23" s="92"/>
      <c r="F23" s="92">
        <v>4</v>
      </c>
      <c r="G23" s="104">
        <v>1.5</v>
      </c>
      <c r="H23" s="92"/>
      <c r="I23" s="92"/>
      <c r="J23" s="115">
        <f t="shared" si="2"/>
        <v>6</v>
      </c>
      <c r="K23" s="105">
        <v>0</v>
      </c>
      <c r="L23" s="35">
        <f t="shared" si="3"/>
        <v>6</v>
      </c>
      <c r="M23" s="28" t="s">
        <v>107</v>
      </c>
    </row>
    <row r="24" spans="1:13" ht="15">
      <c r="A24" s="12" t="s">
        <v>45</v>
      </c>
      <c r="B24" s="12" t="s">
        <v>54</v>
      </c>
      <c r="C24" s="14" t="s">
        <v>81</v>
      </c>
      <c r="D24" s="92">
        <v>2</v>
      </c>
      <c r="E24" s="92">
        <v>1.5</v>
      </c>
      <c r="F24" s="92"/>
      <c r="G24" s="104"/>
      <c r="H24" s="92"/>
      <c r="I24" s="92"/>
      <c r="J24" s="115">
        <f t="shared" si="2"/>
        <v>3</v>
      </c>
      <c r="K24" s="105">
        <v>0</v>
      </c>
      <c r="L24" s="35">
        <f t="shared" si="3"/>
        <v>3</v>
      </c>
      <c r="M24" s="28" t="s">
        <v>108</v>
      </c>
    </row>
    <row r="25" spans="1:13" ht="15">
      <c r="A25" s="12" t="s">
        <v>152</v>
      </c>
      <c r="B25" s="12" t="s">
        <v>61</v>
      </c>
      <c r="C25" s="14" t="s">
        <v>81</v>
      </c>
      <c r="D25" s="92">
        <v>2</v>
      </c>
      <c r="E25" s="92">
        <v>1.5</v>
      </c>
      <c r="F25" s="92"/>
      <c r="G25" s="104"/>
      <c r="H25" s="92"/>
      <c r="I25" s="92"/>
      <c r="J25" s="115">
        <f t="shared" si="2"/>
        <v>3</v>
      </c>
      <c r="K25" s="105">
        <v>0</v>
      </c>
      <c r="L25" s="35">
        <f t="shared" si="3"/>
        <v>3</v>
      </c>
      <c r="M25" s="28" t="s">
        <v>108</v>
      </c>
    </row>
    <row r="26" spans="1:13" ht="15.75" thickBot="1">
      <c r="A26" s="18"/>
      <c r="B26" s="18"/>
      <c r="C26" s="18"/>
      <c r="D26" s="106"/>
      <c r="E26" s="106"/>
      <c r="F26" s="130"/>
      <c r="G26" s="130"/>
      <c r="H26" s="106"/>
      <c r="I26" s="106"/>
      <c r="J26" s="108"/>
      <c r="K26" s="109"/>
      <c r="L26" s="110"/>
      <c r="M26" s="47"/>
    </row>
    <row r="27" spans="1:13" ht="30.75" thickBot="1">
      <c r="A27" s="41" t="s">
        <v>35</v>
      </c>
      <c r="B27" s="42" t="s">
        <v>74</v>
      </c>
      <c r="C27" s="41" t="s">
        <v>34</v>
      </c>
      <c r="D27" s="122" t="s">
        <v>44</v>
      </c>
      <c r="E27" s="123" t="s">
        <v>39</v>
      </c>
      <c r="F27" s="75" t="s">
        <v>134</v>
      </c>
      <c r="G27" s="76" t="s">
        <v>39</v>
      </c>
      <c r="H27" s="57" t="s">
        <v>33</v>
      </c>
      <c r="I27" s="43" t="s">
        <v>39</v>
      </c>
      <c r="J27" s="219" t="s">
        <v>41</v>
      </c>
      <c r="K27" s="199" t="s">
        <v>40</v>
      </c>
      <c r="L27" s="201" t="s">
        <v>42</v>
      </c>
      <c r="M27" s="197" t="s">
        <v>98</v>
      </c>
    </row>
    <row r="28" spans="1:13" ht="15.75" thickBot="1">
      <c r="A28" s="205" t="s">
        <v>89</v>
      </c>
      <c r="B28" s="206"/>
      <c r="C28" s="207"/>
      <c r="D28" s="203">
        <v>42370</v>
      </c>
      <c r="E28" s="204"/>
      <c r="F28" s="208">
        <v>42676</v>
      </c>
      <c r="G28" s="209"/>
      <c r="H28" s="213">
        <v>42705</v>
      </c>
      <c r="I28" s="214"/>
      <c r="J28" s="220"/>
      <c r="K28" s="200"/>
      <c r="L28" s="202"/>
      <c r="M28" s="198"/>
    </row>
    <row r="29" spans="1:13" ht="15">
      <c r="A29" s="45" t="s">
        <v>5</v>
      </c>
      <c r="B29" s="45" t="s">
        <v>64</v>
      </c>
      <c r="C29" s="46" t="s">
        <v>82</v>
      </c>
      <c r="D29" s="113"/>
      <c r="E29" s="114"/>
      <c r="F29" s="113"/>
      <c r="G29" s="114"/>
      <c r="H29" s="113">
        <v>14</v>
      </c>
      <c r="I29" s="113">
        <v>1.5</v>
      </c>
      <c r="J29" s="117">
        <f aca="true" t="shared" si="4" ref="J29:J42">D29*E29+F29*G29+H29*I29</f>
        <v>21</v>
      </c>
      <c r="K29" s="116">
        <v>100</v>
      </c>
      <c r="L29" s="97">
        <f>SUM(J29+K29)</f>
        <v>121</v>
      </c>
      <c r="M29" s="32" t="s">
        <v>99</v>
      </c>
    </row>
    <row r="30" spans="1:13" ht="15">
      <c r="A30" s="12" t="s">
        <v>49</v>
      </c>
      <c r="B30" s="12" t="s">
        <v>50</v>
      </c>
      <c r="C30" s="14" t="s">
        <v>82</v>
      </c>
      <c r="D30" s="92">
        <v>10</v>
      </c>
      <c r="E30" s="104">
        <v>1.5</v>
      </c>
      <c r="F30" s="92"/>
      <c r="G30" s="104"/>
      <c r="H30" s="92">
        <v>3</v>
      </c>
      <c r="I30" s="92">
        <v>1.5</v>
      </c>
      <c r="J30" s="117">
        <f t="shared" si="4"/>
        <v>19.5</v>
      </c>
      <c r="K30" s="105">
        <v>60</v>
      </c>
      <c r="L30" s="35">
        <f>SUM(J30+K30)</f>
        <v>79.5</v>
      </c>
      <c r="M30" s="28" t="s">
        <v>100</v>
      </c>
    </row>
    <row r="31" spans="1:13" ht="15">
      <c r="A31" s="12" t="s">
        <v>1</v>
      </c>
      <c r="B31" s="12" t="s">
        <v>58</v>
      </c>
      <c r="C31" s="14" t="s">
        <v>82</v>
      </c>
      <c r="D31" s="92"/>
      <c r="E31" s="104"/>
      <c r="F31" s="92"/>
      <c r="G31" s="104"/>
      <c r="H31" s="92">
        <v>9</v>
      </c>
      <c r="I31" s="92">
        <v>1.5</v>
      </c>
      <c r="J31" s="117">
        <f t="shared" si="4"/>
        <v>13.5</v>
      </c>
      <c r="K31" s="105">
        <v>50</v>
      </c>
      <c r="L31" s="35">
        <f>SUM(J31+K31)</f>
        <v>63.5</v>
      </c>
      <c r="M31" s="32" t="s">
        <v>101</v>
      </c>
    </row>
    <row r="32" spans="1:13" ht="15">
      <c r="A32" s="12" t="s">
        <v>243</v>
      </c>
      <c r="B32" s="12" t="s">
        <v>54</v>
      </c>
      <c r="C32" s="14" t="s">
        <v>82</v>
      </c>
      <c r="D32" s="92"/>
      <c r="E32" s="104"/>
      <c r="F32" s="92"/>
      <c r="G32" s="104"/>
      <c r="H32" s="92"/>
      <c r="I32" s="92"/>
      <c r="J32" s="115">
        <f t="shared" si="4"/>
        <v>0</v>
      </c>
      <c r="K32" s="105">
        <v>3</v>
      </c>
      <c r="L32" s="35">
        <v>3</v>
      </c>
      <c r="M32" s="28" t="s">
        <v>102</v>
      </c>
    </row>
    <row r="33" spans="1:13" ht="15">
      <c r="A33" s="12" t="s">
        <v>244</v>
      </c>
      <c r="B33" s="12" t="s">
        <v>246</v>
      </c>
      <c r="C33" s="14" t="s">
        <v>82</v>
      </c>
      <c r="D33" s="92"/>
      <c r="E33" s="104"/>
      <c r="F33" s="92"/>
      <c r="G33" s="104"/>
      <c r="H33" s="92">
        <v>6</v>
      </c>
      <c r="I33" s="92">
        <v>1.5</v>
      </c>
      <c r="J33" s="115">
        <f t="shared" si="4"/>
        <v>9</v>
      </c>
      <c r="K33" s="105">
        <v>3</v>
      </c>
      <c r="L33" s="35">
        <v>3</v>
      </c>
      <c r="M33" s="28" t="s">
        <v>102</v>
      </c>
    </row>
    <row r="34" spans="1:13" ht="16.5" customHeight="1">
      <c r="A34" s="12" t="s">
        <v>154</v>
      </c>
      <c r="B34" s="12" t="s">
        <v>50</v>
      </c>
      <c r="C34" s="14" t="s">
        <v>82</v>
      </c>
      <c r="D34" s="92">
        <v>2</v>
      </c>
      <c r="E34" s="104">
        <v>1.5</v>
      </c>
      <c r="F34" s="92">
        <v>10</v>
      </c>
      <c r="G34" s="104">
        <v>1.5</v>
      </c>
      <c r="H34" s="92">
        <v>6</v>
      </c>
      <c r="I34" s="92">
        <v>1.5</v>
      </c>
      <c r="J34" s="117">
        <f t="shared" si="4"/>
        <v>27</v>
      </c>
      <c r="K34" s="105">
        <v>0</v>
      </c>
      <c r="L34" s="35">
        <f aca="true" t="shared" si="5" ref="L34:L42">SUM(J34+K34)</f>
        <v>27</v>
      </c>
      <c r="M34" s="28" t="s">
        <v>104</v>
      </c>
    </row>
    <row r="35" spans="1:13" ht="15">
      <c r="A35" s="12" t="s">
        <v>95</v>
      </c>
      <c r="B35" s="12" t="s">
        <v>148</v>
      </c>
      <c r="C35" s="14" t="s">
        <v>82</v>
      </c>
      <c r="D35" s="92">
        <v>6</v>
      </c>
      <c r="E35" s="104">
        <v>1.5</v>
      </c>
      <c r="F35" s="92">
        <v>4</v>
      </c>
      <c r="G35" s="104">
        <v>1.5</v>
      </c>
      <c r="H35" s="92"/>
      <c r="I35" s="92"/>
      <c r="J35" s="117">
        <f t="shared" si="4"/>
        <v>15</v>
      </c>
      <c r="K35" s="105">
        <v>0</v>
      </c>
      <c r="L35" s="35">
        <f t="shared" si="5"/>
        <v>15</v>
      </c>
      <c r="M35" s="32" t="s">
        <v>105</v>
      </c>
    </row>
    <row r="36" spans="1:13" ht="15">
      <c r="A36" s="12" t="s">
        <v>19</v>
      </c>
      <c r="B36" s="12" t="s">
        <v>61</v>
      </c>
      <c r="C36" s="14" t="s">
        <v>82</v>
      </c>
      <c r="D36" s="92"/>
      <c r="E36" s="104"/>
      <c r="F36" s="92">
        <v>6</v>
      </c>
      <c r="G36" s="104">
        <v>1.5</v>
      </c>
      <c r="H36" s="92">
        <v>3</v>
      </c>
      <c r="I36" s="92">
        <v>1.5</v>
      </c>
      <c r="J36" s="117">
        <f t="shared" si="4"/>
        <v>13.5</v>
      </c>
      <c r="K36" s="105">
        <v>0</v>
      </c>
      <c r="L36" s="35">
        <f t="shared" si="5"/>
        <v>13.5</v>
      </c>
      <c r="M36" s="28" t="s">
        <v>106</v>
      </c>
    </row>
    <row r="37" spans="1:13" ht="15">
      <c r="A37" s="12" t="s">
        <v>125</v>
      </c>
      <c r="B37" s="12" t="s">
        <v>55</v>
      </c>
      <c r="C37" s="14" t="s">
        <v>82</v>
      </c>
      <c r="D37" s="92">
        <v>4</v>
      </c>
      <c r="E37" s="104">
        <v>1.5</v>
      </c>
      <c r="F37" s="92"/>
      <c r="G37" s="104"/>
      <c r="H37" s="92"/>
      <c r="I37" s="92"/>
      <c r="J37" s="115">
        <f t="shared" si="4"/>
        <v>6</v>
      </c>
      <c r="K37" s="105">
        <v>0</v>
      </c>
      <c r="L37" s="35">
        <f t="shared" si="5"/>
        <v>6</v>
      </c>
      <c r="M37" s="32" t="s">
        <v>107</v>
      </c>
    </row>
    <row r="38" spans="1:13" ht="15">
      <c r="A38" s="12" t="s">
        <v>153</v>
      </c>
      <c r="B38" s="12" t="s">
        <v>55</v>
      </c>
      <c r="C38" s="14" t="s">
        <v>82</v>
      </c>
      <c r="D38" s="92">
        <v>4</v>
      </c>
      <c r="E38" s="104">
        <v>1.5</v>
      </c>
      <c r="F38" s="92"/>
      <c r="G38" s="104"/>
      <c r="H38" s="92"/>
      <c r="I38" s="92"/>
      <c r="J38" s="115">
        <f t="shared" si="4"/>
        <v>6</v>
      </c>
      <c r="K38" s="105">
        <v>0</v>
      </c>
      <c r="L38" s="35">
        <f t="shared" si="5"/>
        <v>6</v>
      </c>
      <c r="M38" s="28" t="s">
        <v>108</v>
      </c>
    </row>
    <row r="39" spans="1:13" ht="15">
      <c r="A39" s="12" t="s">
        <v>7</v>
      </c>
      <c r="B39" s="12" t="s">
        <v>55</v>
      </c>
      <c r="C39" s="14" t="s">
        <v>82</v>
      </c>
      <c r="D39" s="92"/>
      <c r="E39" s="104"/>
      <c r="F39" s="92">
        <v>4</v>
      </c>
      <c r="G39" s="104">
        <v>1.5</v>
      </c>
      <c r="H39" s="92"/>
      <c r="I39" s="92"/>
      <c r="J39" s="115">
        <f t="shared" si="4"/>
        <v>6</v>
      </c>
      <c r="K39" s="105">
        <v>0</v>
      </c>
      <c r="L39" s="35">
        <f t="shared" si="5"/>
        <v>6</v>
      </c>
      <c r="M39" s="32" t="s">
        <v>109</v>
      </c>
    </row>
    <row r="40" spans="1:13" ht="15">
      <c r="A40" s="12" t="s">
        <v>137</v>
      </c>
      <c r="B40" s="12" t="s">
        <v>60</v>
      </c>
      <c r="C40" s="14" t="s">
        <v>82</v>
      </c>
      <c r="D40" s="92">
        <v>2</v>
      </c>
      <c r="E40" s="104">
        <v>1.5</v>
      </c>
      <c r="F40" s="92"/>
      <c r="G40" s="104"/>
      <c r="H40" s="92"/>
      <c r="I40" s="92"/>
      <c r="J40" s="115">
        <f t="shared" si="4"/>
        <v>3</v>
      </c>
      <c r="K40" s="105">
        <v>0</v>
      </c>
      <c r="L40" s="35">
        <f t="shared" si="5"/>
        <v>3</v>
      </c>
      <c r="M40" s="28" t="s">
        <v>110</v>
      </c>
    </row>
    <row r="41" spans="1:13" ht="15">
      <c r="A41" s="12" t="s">
        <v>235</v>
      </c>
      <c r="B41" s="12" t="s">
        <v>236</v>
      </c>
      <c r="C41" s="14" t="s">
        <v>82</v>
      </c>
      <c r="D41" s="92"/>
      <c r="E41" s="104"/>
      <c r="F41" s="92">
        <v>2</v>
      </c>
      <c r="G41" s="104">
        <v>1.5</v>
      </c>
      <c r="H41" s="92"/>
      <c r="I41" s="92"/>
      <c r="J41" s="115">
        <f t="shared" si="4"/>
        <v>3</v>
      </c>
      <c r="K41" s="105">
        <v>0</v>
      </c>
      <c r="L41" s="35">
        <f t="shared" si="5"/>
        <v>3</v>
      </c>
      <c r="M41" s="32" t="s">
        <v>111</v>
      </c>
    </row>
    <row r="42" spans="1:13" ht="15">
      <c r="A42" s="12" t="s">
        <v>234</v>
      </c>
      <c r="B42" s="12" t="s">
        <v>62</v>
      </c>
      <c r="C42" s="14" t="s">
        <v>82</v>
      </c>
      <c r="D42" s="92"/>
      <c r="E42" s="104"/>
      <c r="F42" s="92">
        <v>2</v>
      </c>
      <c r="G42" s="104">
        <v>1.5</v>
      </c>
      <c r="H42" s="92"/>
      <c r="I42" s="92"/>
      <c r="J42" s="115">
        <f t="shared" si="4"/>
        <v>3</v>
      </c>
      <c r="K42" s="105">
        <v>3</v>
      </c>
      <c r="L42" s="35">
        <f t="shared" si="5"/>
        <v>6</v>
      </c>
      <c r="M42" s="28" t="s">
        <v>112</v>
      </c>
    </row>
    <row r="43" spans="1:13" ht="15">
      <c r="A43" s="17"/>
      <c r="B43" s="17"/>
      <c r="C43" s="23"/>
      <c r="D43" s="106"/>
      <c r="E43" s="107"/>
      <c r="F43" s="106"/>
      <c r="G43" s="107"/>
      <c r="H43" s="106"/>
      <c r="I43" s="106"/>
      <c r="J43" s="108"/>
      <c r="K43" s="109"/>
      <c r="L43" s="110"/>
      <c r="M43" s="29"/>
    </row>
    <row r="44" spans="1:13" ht="15">
      <c r="A44" s="12" t="s">
        <v>199</v>
      </c>
      <c r="B44" s="12" t="s">
        <v>50</v>
      </c>
      <c r="C44" s="14" t="s">
        <v>83</v>
      </c>
      <c r="D44" s="92"/>
      <c r="E44" s="104"/>
      <c r="F44" s="92"/>
      <c r="G44" s="104"/>
      <c r="H44" s="92"/>
      <c r="I44" s="92"/>
      <c r="J44" s="115">
        <f aca="true" t="shared" si="6" ref="J44:J58">D44*E44+F44*G44+H44*I44</f>
        <v>0</v>
      </c>
      <c r="K44" s="105">
        <v>100</v>
      </c>
      <c r="L44" s="35">
        <f aca="true" t="shared" si="7" ref="L44:L58">SUM(J44+K44)</f>
        <v>100</v>
      </c>
      <c r="M44" s="28" t="s">
        <v>99</v>
      </c>
    </row>
    <row r="45" spans="1:13" ht="15">
      <c r="A45" s="12" t="s">
        <v>9</v>
      </c>
      <c r="B45" s="12" t="s">
        <v>70</v>
      </c>
      <c r="C45" s="14" t="s">
        <v>83</v>
      </c>
      <c r="D45" s="92"/>
      <c r="E45" s="104"/>
      <c r="F45" s="92"/>
      <c r="G45" s="104"/>
      <c r="H45" s="92"/>
      <c r="I45" s="92"/>
      <c r="J45" s="115">
        <f t="shared" si="6"/>
        <v>0</v>
      </c>
      <c r="K45" s="105">
        <v>60</v>
      </c>
      <c r="L45" s="35">
        <f t="shared" si="7"/>
        <v>60</v>
      </c>
      <c r="M45" s="28" t="s">
        <v>100</v>
      </c>
    </row>
    <row r="46" spans="1:13" ht="15">
      <c r="A46" s="12" t="s">
        <v>15</v>
      </c>
      <c r="B46" s="12" t="s">
        <v>67</v>
      </c>
      <c r="C46" s="14" t="s">
        <v>83</v>
      </c>
      <c r="D46" s="92"/>
      <c r="E46" s="104"/>
      <c r="F46" s="92"/>
      <c r="G46" s="104"/>
      <c r="H46" s="92">
        <v>14</v>
      </c>
      <c r="I46" s="92">
        <v>1.5</v>
      </c>
      <c r="J46" s="117">
        <f t="shared" si="6"/>
        <v>21</v>
      </c>
      <c r="K46" s="105">
        <v>18</v>
      </c>
      <c r="L46" s="35">
        <f t="shared" si="7"/>
        <v>39</v>
      </c>
      <c r="M46" s="28" t="s">
        <v>101</v>
      </c>
    </row>
    <row r="47" spans="1:13" ht="15">
      <c r="A47" s="12" t="s">
        <v>52</v>
      </c>
      <c r="B47" s="12" t="s">
        <v>64</v>
      </c>
      <c r="C47" s="14" t="s">
        <v>83</v>
      </c>
      <c r="D47" s="92"/>
      <c r="E47" s="104"/>
      <c r="F47" s="92"/>
      <c r="G47" s="104"/>
      <c r="H47" s="92">
        <v>9</v>
      </c>
      <c r="I47" s="92">
        <v>1.5</v>
      </c>
      <c r="J47" s="117">
        <f t="shared" si="6"/>
        <v>13.5</v>
      </c>
      <c r="K47" s="105">
        <v>16</v>
      </c>
      <c r="L47" s="35">
        <f t="shared" si="7"/>
        <v>29.5</v>
      </c>
      <c r="M47" s="28" t="s">
        <v>102</v>
      </c>
    </row>
    <row r="48" spans="1:13" ht="15">
      <c r="A48" s="12" t="s">
        <v>21</v>
      </c>
      <c r="B48" s="12" t="s">
        <v>62</v>
      </c>
      <c r="C48" s="14" t="s">
        <v>83</v>
      </c>
      <c r="D48" s="92">
        <v>10</v>
      </c>
      <c r="E48" s="104">
        <v>1.25</v>
      </c>
      <c r="F48" s="92">
        <v>6</v>
      </c>
      <c r="G48" s="104">
        <v>1.5</v>
      </c>
      <c r="H48" s="92">
        <v>3</v>
      </c>
      <c r="I48" s="92">
        <v>1.5</v>
      </c>
      <c r="J48" s="117">
        <f t="shared" si="6"/>
        <v>26</v>
      </c>
      <c r="K48" s="105">
        <v>3</v>
      </c>
      <c r="L48" s="35">
        <f t="shared" si="7"/>
        <v>29</v>
      </c>
      <c r="M48" s="28" t="s">
        <v>103</v>
      </c>
    </row>
    <row r="49" spans="1:13" ht="15">
      <c r="A49" s="12" t="s">
        <v>49</v>
      </c>
      <c r="B49" s="12" t="s">
        <v>50</v>
      </c>
      <c r="C49" s="14" t="s">
        <v>83</v>
      </c>
      <c r="D49" s="92"/>
      <c r="E49" s="104"/>
      <c r="F49" s="92"/>
      <c r="G49" s="104"/>
      <c r="H49" s="92"/>
      <c r="I49" s="92"/>
      <c r="J49" s="115">
        <f t="shared" si="6"/>
        <v>0</v>
      </c>
      <c r="K49" s="105">
        <v>3</v>
      </c>
      <c r="L49" s="35">
        <f t="shared" si="7"/>
        <v>3</v>
      </c>
      <c r="M49" s="28" t="s">
        <v>104</v>
      </c>
    </row>
    <row r="50" spans="1:13" ht="15">
      <c r="A50" s="12" t="s">
        <v>224</v>
      </c>
      <c r="B50" s="12" t="s">
        <v>50</v>
      </c>
      <c r="C50" s="14" t="s">
        <v>83</v>
      </c>
      <c r="D50" s="92"/>
      <c r="E50" s="104"/>
      <c r="F50" s="92">
        <v>10</v>
      </c>
      <c r="G50" s="104">
        <v>1.5</v>
      </c>
      <c r="H50" s="92">
        <v>6</v>
      </c>
      <c r="I50" s="92">
        <v>1.5</v>
      </c>
      <c r="J50" s="117">
        <f t="shared" si="6"/>
        <v>24</v>
      </c>
      <c r="K50" s="105">
        <v>0</v>
      </c>
      <c r="L50" s="35">
        <f t="shared" si="7"/>
        <v>24</v>
      </c>
      <c r="M50" s="28" t="s">
        <v>105</v>
      </c>
    </row>
    <row r="51" spans="1:13" ht="15">
      <c r="A51" s="12" t="s">
        <v>237</v>
      </c>
      <c r="B51" s="12" t="s">
        <v>96</v>
      </c>
      <c r="C51" s="14" t="s">
        <v>83</v>
      </c>
      <c r="D51" s="92"/>
      <c r="E51" s="104"/>
      <c r="F51" s="92">
        <v>2</v>
      </c>
      <c r="G51" s="104">
        <v>1.5</v>
      </c>
      <c r="H51" s="92">
        <v>6</v>
      </c>
      <c r="I51" s="92">
        <v>1.5</v>
      </c>
      <c r="J51" s="117">
        <f t="shared" si="6"/>
        <v>12</v>
      </c>
      <c r="K51" s="105">
        <v>0</v>
      </c>
      <c r="L51" s="35">
        <f t="shared" si="7"/>
        <v>12</v>
      </c>
      <c r="M51" s="28" t="s">
        <v>106</v>
      </c>
    </row>
    <row r="52" spans="1:13" ht="15">
      <c r="A52" s="12" t="s">
        <v>12</v>
      </c>
      <c r="B52" s="12" t="s">
        <v>61</v>
      </c>
      <c r="C52" s="14" t="s">
        <v>83</v>
      </c>
      <c r="D52" s="92">
        <v>4</v>
      </c>
      <c r="E52" s="104">
        <v>1.25</v>
      </c>
      <c r="F52" s="92">
        <v>2</v>
      </c>
      <c r="G52" s="104">
        <v>1.5</v>
      </c>
      <c r="H52" s="92"/>
      <c r="I52" s="92"/>
      <c r="J52" s="115">
        <f t="shared" si="6"/>
        <v>8</v>
      </c>
      <c r="K52" s="105">
        <v>0</v>
      </c>
      <c r="L52" s="35">
        <f t="shared" si="7"/>
        <v>8</v>
      </c>
      <c r="M52" s="28" t="s">
        <v>107</v>
      </c>
    </row>
    <row r="53" spans="1:13" ht="15">
      <c r="A53" s="12" t="s">
        <v>155</v>
      </c>
      <c r="B53" s="12" t="s">
        <v>61</v>
      </c>
      <c r="C53" s="14" t="s">
        <v>83</v>
      </c>
      <c r="D53" s="92">
        <v>6</v>
      </c>
      <c r="E53" s="104">
        <v>1.25</v>
      </c>
      <c r="F53" s="92"/>
      <c r="G53" s="104"/>
      <c r="H53" s="92"/>
      <c r="I53" s="92"/>
      <c r="J53" s="115">
        <f t="shared" si="6"/>
        <v>7.5</v>
      </c>
      <c r="K53" s="105">
        <v>0</v>
      </c>
      <c r="L53" s="35">
        <f t="shared" si="7"/>
        <v>7.5</v>
      </c>
      <c r="M53" s="28" t="s">
        <v>108</v>
      </c>
    </row>
    <row r="54" spans="1:13" ht="15">
      <c r="A54" s="12" t="s">
        <v>156</v>
      </c>
      <c r="B54" s="12" t="s">
        <v>70</v>
      </c>
      <c r="C54" s="14" t="s">
        <v>83</v>
      </c>
      <c r="D54" s="92">
        <v>2</v>
      </c>
      <c r="E54" s="104">
        <v>1.25</v>
      </c>
      <c r="F54" s="92"/>
      <c r="G54" s="104"/>
      <c r="H54" s="92">
        <v>3</v>
      </c>
      <c r="I54" s="92">
        <v>1.5</v>
      </c>
      <c r="J54" s="115">
        <f t="shared" si="6"/>
        <v>7</v>
      </c>
      <c r="K54" s="105">
        <v>0</v>
      </c>
      <c r="L54" s="35">
        <f t="shared" si="7"/>
        <v>7</v>
      </c>
      <c r="M54" s="28" t="s">
        <v>109</v>
      </c>
    </row>
    <row r="55" spans="1:13" ht="15">
      <c r="A55" s="12" t="s">
        <v>138</v>
      </c>
      <c r="B55" s="12" t="s">
        <v>61</v>
      </c>
      <c r="C55" s="14" t="s">
        <v>83</v>
      </c>
      <c r="D55" s="92"/>
      <c r="E55" s="104"/>
      <c r="F55" s="92">
        <v>4</v>
      </c>
      <c r="G55" s="104">
        <v>1.5</v>
      </c>
      <c r="H55" s="92"/>
      <c r="I55" s="92"/>
      <c r="J55" s="115">
        <f t="shared" si="6"/>
        <v>6</v>
      </c>
      <c r="K55" s="105">
        <v>0</v>
      </c>
      <c r="L55" s="35">
        <f t="shared" si="7"/>
        <v>6</v>
      </c>
      <c r="M55" s="28" t="s">
        <v>110</v>
      </c>
    </row>
    <row r="56" spans="1:13" ht="15">
      <c r="A56" s="12" t="s">
        <v>136</v>
      </c>
      <c r="B56" s="12" t="s">
        <v>57</v>
      </c>
      <c r="C56" s="14" t="s">
        <v>83</v>
      </c>
      <c r="D56" s="92"/>
      <c r="E56" s="104"/>
      <c r="F56" s="92">
        <v>4</v>
      </c>
      <c r="G56" s="104">
        <v>1.5</v>
      </c>
      <c r="H56" s="92"/>
      <c r="I56" s="92"/>
      <c r="J56" s="115">
        <f t="shared" si="6"/>
        <v>6</v>
      </c>
      <c r="K56" s="105">
        <v>0</v>
      </c>
      <c r="L56" s="35">
        <f t="shared" si="7"/>
        <v>6</v>
      </c>
      <c r="M56" s="28" t="s">
        <v>111</v>
      </c>
    </row>
    <row r="57" spans="1:13" ht="15">
      <c r="A57" s="12" t="s">
        <v>53</v>
      </c>
      <c r="B57" s="12" t="s">
        <v>54</v>
      </c>
      <c r="C57" s="14" t="s">
        <v>83</v>
      </c>
      <c r="D57" s="92">
        <v>4</v>
      </c>
      <c r="E57" s="104">
        <v>1.25</v>
      </c>
      <c r="F57" s="92"/>
      <c r="G57" s="104"/>
      <c r="H57" s="92"/>
      <c r="I57" s="92"/>
      <c r="J57" s="115">
        <f t="shared" si="6"/>
        <v>5</v>
      </c>
      <c r="K57" s="105">
        <v>0</v>
      </c>
      <c r="L57" s="35">
        <f t="shared" si="7"/>
        <v>5</v>
      </c>
      <c r="M57" s="28" t="s">
        <v>112</v>
      </c>
    </row>
    <row r="58" spans="1:13" ht="15">
      <c r="A58" s="12" t="s">
        <v>157</v>
      </c>
      <c r="B58" s="12" t="s">
        <v>70</v>
      </c>
      <c r="C58" s="14" t="s">
        <v>83</v>
      </c>
      <c r="D58" s="92">
        <v>2</v>
      </c>
      <c r="E58" s="104">
        <v>1.25</v>
      </c>
      <c r="F58" s="92"/>
      <c r="G58" s="104"/>
      <c r="H58" s="92"/>
      <c r="I58" s="92"/>
      <c r="J58" s="115">
        <f t="shared" si="6"/>
        <v>2.5</v>
      </c>
      <c r="K58" s="105">
        <v>0</v>
      </c>
      <c r="L58" s="35">
        <f t="shared" si="7"/>
        <v>2.5</v>
      </c>
      <c r="M58" s="28" t="s">
        <v>113</v>
      </c>
    </row>
    <row r="59" spans="1:13" ht="15.75" thickBot="1">
      <c r="A59" s="18"/>
      <c r="B59" s="18"/>
      <c r="C59" s="18"/>
      <c r="D59" s="106"/>
      <c r="E59" s="107"/>
      <c r="F59" s="111"/>
      <c r="G59" s="112"/>
      <c r="H59" s="106"/>
      <c r="I59" s="106"/>
      <c r="J59" s="108"/>
      <c r="K59" s="109"/>
      <c r="L59" s="110"/>
      <c r="M59" s="47"/>
    </row>
    <row r="60" spans="1:13" ht="30.75" thickBot="1">
      <c r="A60" s="41" t="s">
        <v>35</v>
      </c>
      <c r="B60" s="42" t="s">
        <v>74</v>
      </c>
      <c r="C60" s="41" t="s">
        <v>34</v>
      </c>
      <c r="D60" s="122" t="s">
        <v>44</v>
      </c>
      <c r="E60" s="133" t="s">
        <v>39</v>
      </c>
      <c r="F60" s="151" t="s">
        <v>134</v>
      </c>
      <c r="G60" s="155" t="s">
        <v>39</v>
      </c>
      <c r="H60" s="57" t="s">
        <v>33</v>
      </c>
      <c r="I60" s="43" t="s">
        <v>39</v>
      </c>
      <c r="J60" s="219" t="s">
        <v>41</v>
      </c>
      <c r="K60" s="199" t="s">
        <v>40</v>
      </c>
      <c r="L60" s="201" t="s">
        <v>42</v>
      </c>
      <c r="M60" s="197" t="s">
        <v>98</v>
      </c>
    </row>
    <row r="61" spans="1:13" ht="15.75" thickBot="1">
      <c r="A61" s="205" t="s">
        <v>89</v>
      </c>
      <c r="B61" s="206"/>
      <c r="C61" s="207"/>
      <c r="D61" s="203">
        <v>42370</v>
      </c>
      <c r="E61" s="215"/>
      <c r="F61" s="221">
        <v>42676</v>
      </c>
      <c r="G61" s="222"/>
      <c r="H61" s="195">
        <v>42705</v>
      </c>
      <c r="I61" s="196"/>
      <c r="J61" s="220"/>
      <c r="K61" s="200"/>
      <c r="L61" s="202"/>
      <c r="M61" s="198"/>
    </row>
    <row r="62" spans="1:13" ht="15">
      <c r="A62" s="45" t="s">
        <v>38</v>
      </c>
      <c r="B62" s="45" t="s">
        <v>64</v>
      </c>
      <c r="C62" s="46" t="s">
        <v>84</v>
      </c>
      <c r="D62" s="113"/>
      <c r="E62" s="114"/>
      <c r="F62" s="113"/>
      <c r="G62" s="114"/>
      <c r="H62" s="92"/>
      <c r="I62" s="92"/>
      <c r="J62" s="115">
        <f aca="true" t="shared" si="8" ref="J62:J70">D62*E62+F62*G62+H62*I62</f>
        <v>0</v>
      </c>
      <c r="K62" s="116">
        <v>210</v>
      </c>
      <c r="L62" s="97">
        <f aca="true" t="shared" si="9" ref="L62:L70">SUM(J62+K62)</f>
        <v>210</v>
      </c>
      <c r="M62" s="32" t="s">
        <v>99</v>
      </c>
    </row>
    <row r="63" spans="1:13" ht="15">
      <c r="A63" s="12" t="s">
        <v>4</v>
      </c>
      <c r="B63" s="12" t="s">
        <v>70</v>
      </c>
      <c r="C63" s="14" t="s">
        <v>84</v>
      </c>
      <c r="D63" s="92"/>
      <c r="E63" s="104"/>
      <c r="F63" s="92">
        <v>4</v>
      </c>
      <c r="G63" s="104">
        <v>1.25</v>
      </c>
      <c r="H63" s="92">
        <v>14</v>
      </c>
      <c r="I63" s="92">
        <v>1.25</v>
      </c>
      <c r="J63" s="117">
        <f t="shared" si="8"/>
        <v>22.5</v>
      </c>
      <c r="K63" s="105">
        <v>13</v>
      </c>
      <c r="L63" s="35">
        <f t="shared" si="9"/>
        <v>35.5</v>
      </c>
      <c r="M63" s="28" t="s">
        <v>100</v>
      </c>
    </row>
    <row r="64" spans="1:13" ht="15">
      <c r="A64" s="12" t="s">
        <v>11</v>
      </c>
      <c r="B64" s="12" t="s">
        <v>64</v>
      </c>
      <c r="C64" s="14" t="s">
        <v>84</v>
      </c>
      <c r="D64" s="92"/>
      <c r="E64" s="104"/>
      <c r="F64" s="92">
        <v>6</v>
      </c>
      <c r="G64" s="104">
        <v>1.25</v>
      </c>
      <c r="H64" s="92">
        <v>6</v>
      </c>
      <c r="I64" s="92">
        <v>1.25</v>
      </c>
      <c r="J64" s="117">
        <f t="shared" si="8"/>
        <v>15</v>
      </c>
      <c r="K64" s="105">
        <v>3</v>
      </c>
      <c r="L64" s="35">
        <f t="shared" si="9"/>
        <v>18</v>
      </c>
      <c r="M64" s="32" t="s">
        <v>101</v>
      </c>
    </row>
    <row r="65" spans="1:13" ht="15">
      <c r="A65" s="12" t="s">
        <v>158</v>
      </c>
      <c r="B65" s="12" t="s">
        <v>96</v>
      </c>
      <c r="C65" s="14" t="s">
        <v>84</v>
      </c>
      <c r="D65" s="92">
        <v>10</v>
      </c>
      <c r="E65" s="104">
        <v>1</v>
      </c>
      <c r="F65" s="92">
        <v>4</v>
      </c>
      <c r="G65" s="104">
        <v>1.25</v>
      </c>
      <c r="H65" s="92">
        <v>9</v>
      </c>
      <c r="I65" s="92">
        <v>1.25</v>
      </c>
      <c r="J65" s="117">
        <f t="shared" si="8"/>
        <v>26.25</v>
      </c>
      <c r="K65" s="105">
        <v>0</v>
      </c>
      <c r="L65" s="35">
        <f t="shared" si="9"/>
        <v>26.25</v>
      </c>
      <c r="M65" s="28" t="s">
        <v>102</v>
      </c>
    </row>
    <row r="66" spans="1:13" ht="15">
      <c r="A66" s="12" t="s">
        <v>52</v>
      </c>
      <c r="B66" s="12" t="s">
        <v>64</v>
      </c>
      <c r="C66" s="14" t="s">
        <v>84</v>
      </c>
      <c r="D66" s="92"/>
      <c r="E66" s="104"/>
      <c r="F66" s="92">
        <v>10</v>
      </c>
      <c r="G66" s="104">
        <v>1.25</v>
      </c>
      <c r="H66" s="92"/>
      <c r="I66" s="92"/>
      <c r="J66" s="117">
        <f t="shared" si="8"/>
        <v>12.5</v>
      </c>
      <c r="K66" s="105">
        <v>0</v>
      </c>
      <c r="L66" s="35">
        <f t="shared" si="9"/>
        <v>12.5</v>
      </c>
      <c r="M66" s="32" t="s">
        <v>103</v>
      </c>
    </row>
    <row r="67" spans="1:13" ht="15">
      <c r="A67" s="12" t="s">
        <v>159</v>
      </c>
      <c r="B67" s="12" t="s">
        <v>62</v>
      </c>
      <c r="C67" s="14" t="s">
        <v>84</v>
      </c>
      <c r="D67" s="92">
        <v>4</v>
      </c>
      <c r="E67" s="104">
        <v>1</v>
      </c>
      <c r="F67" s="92"/>
      <c r="G67" s="104"/>
      <c r="H67" s="92">
        <v>6</v>
      </c>
      <c r="I67" s="92">
        <v>1.25</v>
      </c>
      <c r="J67" s="117">
        <f t="shared" si="8"/>
        <v>11.5</v>
      </c>
      <c r="K67" s="105">
        <v>0</v>
      </c>
      <c r="L67" s="35">
        <f t="shared" si="9"/>
        <v>11.5</v>
      </c>
      <c r="M67" s="28" t="s">
        <v>104</v>
      </c>
    </row>
    <row r="68" spans="1:13" ht="15">
      <c r="A68" s="12" t="s">
        <v>20</v>
      </c>
      <c r="B68" s="12" t="s">
        <v>72</v>
      </c>
      <c r="C68" s="14" t="s">
        <v>84</v>
      </c>
      <c r="D68" s="92">
        <v>6</v>
      </c>
      <c r="E68" s="104">
        <v>1</v>
      </c>
      <c r="F68" s="92"/>
      <c r="G68" s="104"/>
      <c r="H68" s="92">
        <v>3</v>
      </c>
      <c r="I68" s="92">
        <v>1.25</v>
      </c>
      <c r="J68" s="115">
        <f t="shared" si="8"/>
        <v>9.75</v>
      </c>
      <c r="K68" s="105">
        <v>0</v>
      </c>
      <c r="L68" s="35">
        <f t="shared" si="9"/>
        <v>9.75</v>
      </c>
      <c r="M68" s="32" t="s">
        <v>105</v>
      </c>
    </row>
    <row r="69" spans="1:13" ht="15">
      <c r="A69" s="12" t="s">
        <v>142</v>
      </c>
      <c r="B69" s="12" t="s">
        <v>143</v>
      </c>
      <c r="C69" s="14" t="s">
        <v>84</v>
      </c>
      <c r="D69" s="92"/>
      <c r="E69" s="104"/>
      <c r="F69" s="92">
        <v>2</v>
      </c>
      <c r="G69" s="104">
        <v>1.5</v>
      </c>
      <c r="H69" s="92">
        <v>3</v>
      </c>
      <c r="I69" s="92">
        <v>1.25</v>
      </c>
      <c r="J69" s="115">
        <f t="shared" si="8"/>
        <v>6.75</v>
      </c>
      <c r="K69" s="105">
        <v>0</v>
      </c>
      <c r="L69" s="124">
        <f t="shared" si="9"/>
        <v>6.75</v>
      </c>
      <c r="M69" s="28" t="s">
        <v>106</v>
      </c>
    </row>
    <row r="70" spans="1:13" ht="15">
      <c r="A70" s="12" t="s">
        <v>238</v>
      </c>
      <c r="B70" s="12" t="s">
        <v>239</v>
      </c>
      <c r="C70" s="14" t="s">
        <v>84</v>
      </c>
      <c r="D70" s="92"/>
      <c r="E70" s="104"/>
      <c r="F70" s="92">
        <v>2</v>
      </c>
      <c r="G70" s="104">
        <v>1.5</v>
      </c>
      <c r="H70" s="92"/>
      <c r="I70" s="92"/>
      <c r="J70" s="115">
        <f t="shared" si="8"/>
        <v>3</v>
      </c>
      <c r="K70" s="105">
        <v>0</v>
      </c>
      <c r="L70" s="124">
        <f t="shared" si="9"/>
        <v>3</v>
      </c>
      <c r="M70" s="32" t="s">
        <v>107</v>
      </c>
    </row>
    <row r="71" spans="1:13" ht="15">
      <c r="A71" s="20"/>
      <c r="B71" s="20"/>
      <c r="C71" s="20"/>
      <c r="D71" s="100"/>
      <c r="E71" s="101"/>
      <c r="F71" s="100"/>
      <c r="G71" s="101"/>
      <c r="H71" s="100"/>
      <c r="I71" s="100"/>
      <c r="J71" s="102"/>
      <c r="K71" s="103"/>
      <c r="L71" s="103"/>
      <c r="M71" s="30"/>
    </row>
    <row r="72" spans="1:13" ht="15">
      <c r="A72" s="12" t="s">
        <v>2</v>
      </c>
      <c r="B72" s="12" t="s">
        <v>50</v>
      </c>
      <c r="C72" s="14" t="s">
        <v>85</v>
      </c>
      <c r="D72" s="92"/>
      <c r="E72" s="104"/>
      <c r="F72" s="92"/>
      <c r="G72" s="104"/>
      <c r="H72" s="92"/>
      <c r="I72" s="92"/>
      <c r="J72" s="115">
        <f aca="true" t="shared" si="10" ref="J72:J82">D72*E72+F72*G72+H72*I72</f>
        <v>0</v>
      </c>
      <c r="K72" s="105">
        <v>140</v>
      </c>
      <c r="L72" s="35">
        <f>SUM(J72+K72)</f>
        <v>140</v>
      </c>
      <c r="M72" s="28" t="s">
        <v>99</v>
      </c>
    </row>
    <row r="73" spans="1:13" ht="15">
      <c r="A73" s="12" t="s">
        <v>16</v>
      </c>
      <c r="B73" s="12" t="s">
        <v>55</v>
      </c>
      <c r="C73" s="14" t="s">
        <v>85</v>
      </c>
      <c r="D73" s="92">
        <v>10</v>
      </c>
      <c r="E73" s="104">
        <v>1.25</v>
      </c>
      <c r="F73" s="92"/>
      <c r="G73" s="104"/>
      <c r="H73" s="92">
        <v>14</v>
      </c>
      <c r="I73" s="92">
        <v>1.25</v>
      </c>
      <c r="J73" s="117">
        <f t="shared" si="10"/>
        <v>30</v>
      </c>
      <c r="K73" s="105">
        <v>3</v>
      </c>
      <c r="L73" s="35">
        <f>SUM(J73+K73)</f>
        <v>33</v>
      </c>
      <c r="M73" s="28" t="s">
        <v>100</v>
      </c>
    </row>
    <row r="74" spans="1:13" ht="15">
      <c r="A74" s="12" t="s">
        <v>225</v>
      </c>
      <c r="B74" s="12" t="s">
        <v>57</v>
      </c>
      <c r="C74" s="14" t="s">
        <v>85</v>
      </c>
      <c r="D74" s="92"/>
      <c r="E74" s="104"/>
      <c r="F74" s="92">
        <v>4</v>
      </c>
      <c r="G74" s="104">
        <v>1.25</v>
      </c>
      <c r="H74" s="92">
        <v>9</v>
      </c>
      <c r="I74" s="92">
        <v>1.25</v>
      </c>
      <c r="J74" s="117">
        <f t="shared" si="10"/>
        <v>16.25</v>
      </c>
      <c r="K74" s="105">
        <v>0</v>
      </c>
      <c r="L74" s="124">
        <f>SUM(J74+K75)</f>
        <v>16.25</v>
      </c>
      <c r="M74" s="28" t="s">
        <v>101</v>
      </c>
    </row>
    <row r="75" spans="1:13" ht="15">
      <c r="A75" s="12" t="s">
        <v>126</v>
      </c>
      <c r="B75" s="12" t="s">
        <v>68</v>
      </c>
      <c r="C75" s="14" t="s">
        <v>85</v>
      </c>
      <c r="D75" s="92">
        <v>6</v>
      </c>
      <c r="E75" s="104">
        <v>1.25</v>
      </c>
      <c r="F75" s="92"/>
      <c r="G75" s="104"/>
      <c r="H75" s="92">
        <v>6</v>
      </c>
      <c r="I75" s="92">
        <v>1.25</v>
      </c>
      <c r="J75" s="117">
        <f t="shared" si="10"/>
        <v>15</v>
      </c>
      <c r="K75" s="105">
        <v>0</v>
      </c>
      <c r="L75" s="124">
        <f>SUM(J75+K75)</f>
        <v>15</v>
      </c>
      <c r="M75" s="28" t="s">
        <v>102</v>
      </c>
    </row>
    <row r="76" spans="1:13" ht="15">
      <c r="A76" s="12" t="s">
        <v>56</v>
      </c>
      <c r="B76" s="12" t="s">
        <v>57</v>
      </c>
      <c r="C76" s="14" t="s">
        <v>85</v>
      </c>
      <c r="D76" s="92"/>
      <c r="E76" s="104"/>
      <c r="F76" s="92">
        <v>6</v>
      </c>
      <c r="G76" s="104">
        <v>1.25</v>
      </c>
      <c r="H76" s="92">
        <v>3</v>
      </c>
      <c r="I76" s="92">
        <v>1.25</v>
      </c>
      <c r="J76" s="117">
        <f t="shared" si="10"/>
        <v>11.25</v>
      </c>
      <c r="K76" s="105">
        <v>0</v>
      </c>
      <c r="L76" s="35">
        <f>SUM(J76+K76)</f>
        <v>11.25</v>
      </c>
      <c r="M76" s="28" t="s">
        <v>103</v>
      </c>
    </row>
    <row r="77" spans="1:13" ht="15">
      <c r="A77" s="12" t="s">
        <v>164</v>
      </c>
      <c r="B77" s="12" t="s">
        <v>165</v>
      </c>
      <c r="C77" s="14" t="s">
        <v>85</v>
      </c>
      <c r="D77" s="92">
        <v>2</v>
      </c>
      <c r="E77" s="104">
        <v>1.25</v>
      </c>
      <c r="F77" s="92">
        <v>4</v>
      </c>
      <c r="G77" s="104">
        <v>1.25</v>
      </c>
      <c r="H77" s="92"/>
      <c r="I77" s="92"/>
      <c r="J77" s="115">
        <f t="shared" si="10"/>
        <v>7.5</v>
      </c>
      <c r="K77" s="105">
        <v>0</v>
      </c>
      <c r="L77" s="124">
        <f>SUM(J77+K77)</f>
        <v>7.5</v>
      </c>
      <c r="M77" s="28" t="s">
        <v>104</v>
      </c>
    </row>
    <row r="78" spans="1:13" ht="15">
      <c r="A78" s="12" t="s">
        <v>252</v>
      </c>
      <c r="B78" s="12" t="s">
        <v>253</v>
      </c>
      <c r="C78" s="14" t="s">
        <v>85</v>
      </c>
      <c r="D78" s="92"/>
      <c r="E78" s="104"/>
      <c r="F78" s="92"/>
      <c r="G78" s="104"/>
      <c r="H78" s="92">
        <v>6</v>
      </c>
      <c r="I78" s="92">
        <v>1.25</v>
      </c>
      <c r="J78" s="115">
        <f t="shared" si="10"/>
        <v>7.5</v>
      </c>
      <c r="K78" s="105">
        <v>0</v>
      </c>
      <c r="L78" s="124">
        <f>SUM(J78+K78)</f>
        <v>7.5</v>
      </c>
      <c r="M78" s="28" t="s">
        <v>105</v>
      </c>
    </row>
    <row r="79" spans="1:13" ht="15">
      <c r="A79" s="12" t="s">
        <v>144</v>
      </c>
      <c r="B79" s="12" t="s">
        <v>145</v>
      </c>
      <c r="C79" s="14" t="s">
        <v>85</v>
      </c>
      <c r="D79" s="92">
        <v>4</v>
      </c>
      <c r="E79" s="104">
        <v>1.25</v>
      </c>
      <c r="F79" s="92"/>
      <c r="G79" s="104"/>
      <c r="H79" s="92"/>
      <c r="I79" s="92"/>
      <c r="J79" s="115">
        <f t="shared" si="10"/>
        <v>5</v>
      </c>
      <c r="K79" s="105">
        <v>0</v>
      </c>
      <c r="L79" s="124">
        <f>SUM(J79+K79)</f>
        <v>5</v>
      </c>
      <c r="M79" s="28" t="s">
        <v>106</v>
      </c>
    </row>
    <row r="80" spans="1:13" ht="15">
      <c r="A80" s="12" t="s">
        <v>161</v>
      </c>
      <c r="B80" s="12" t="s">
        <v>162</v>
      </c>
      <c r="C80" s="14" t="s">
        <v>85</v>
      </c>
      <c r="D80" s="92">
        <v>4</v>
      </c>
      <c r="E80" s="104">
        <v>1.25</v>
      </c>
      <c r="F80" s="92"/>
      <c r="G80" s="104"/>
      <c r="H80" s="92"/>
      <c r="I80" s="92"/>
      <c r="J80" s="115">
        <f t="shared" si="10"/>
        <v>5</v>
      </c>
      <c r="K80" s="105">
        <v>0</v>
      </c>
      <c r="L80" s="124">
        <f>SUM(J80+K81)</f>
        <v>5</v>
      </c>
      <c r="M80" s="28" t="s">
        <v>107</v>
      </c>
    </row>
    <row r="81" spans="1:13" ht="15">
      <c r="A81" s="12" t="s">
        <v>254</v>
      </c>
      <c r="B81" s="12" t="s">
        <v>255</v>
      </c>
      <c r="C81" s="14" t="s">
        <v>85</v>
      </c>
      <c r="D81" s="92"/>
      <c r="E81" s="104"/>
      <c r="F81" s="92"/>
      <c r="G81" s="104"/>
      <c r="H81" s="92">
        <v>3</v>
      </c>
      <c r="I81" s="92">
        <v>1.25</v>
      </c>
      <c r="J81" s="115">
        <f t="shared" si="10"/>
        <v>3.75</v>
      </c>
      <c r="K81" s="105">
        <v>0</v>
      </c>
      <c r="L81" s="35">
        <f>SUM(J81+K81)</f>
        <v>3.75</v>
      </c>
      <c r="M81" s="28" t="s">
        <v>108</v>
      </c>
    </row>
    <row r="82" spans="1:13" ht="15">
      <c r="A82" s="12" t="s">
        <v>160</v>
      </c>
      <c r="B82" s="12" t="s">
        <v>163</v>
      </c>
      <c r="C82" s="14" t="s">
        <v>85</v>
      </c>
      <c r="D82" s="92">
        <v>2</v>
      </c>
      <c r="E82" s="104">
        <v>1.25</v>
      </c>
      <c r="F82" s="92"/>
      <c r="G82" s="104"/>
      <c r="H82" s="92"/>
      <c r="I82" s="92"/>
      <c r="J82" s="115">
        <f t="shared" si="10"/>
        <v>2.5</v>
      </c>
      <c r="K82" s="105">
        <v>0</v>
      </c>
      <c r="L82" s="124">
        <f>SUM(J82+K82)</f>
        <v>2.5</v>
      </c>
      <c r="M82" s="28" t="s">
        <v>109</v>
      </c>
    </row>
    <row r="83" spans="1:13" ht="15">
      <c r="A83" s="19"/>
      <c r="B83" s="19"/>
      <c r="C83" s="19"/>
      <c r="D83" s="100"/>
      <c r="E83" s="101"/>
      <c r="F83" s="100"/>
      <c r="G83" s="101"/>
      <c r="H83" s="100"/>
      <c r="I83" s="100"/>
      <c r="J83" s="102"/>
      <c r="K83" s="103"/>
      <c r="L83" s="103"/>
      <c r="M83" s="30"/>
    </row>
    <row r="84" spans="1:13" ht="15">
      <c r="A84" s="12" t="s">
        <v>0</v>
      </c>
      <c r="B84" s="12" t="s">
        <v>62</v>
      </c>
      <c r="C84" s="14" t="s">
        <v>43</v>
      </c>
      <c r="D84" s="92"/>
      <c r="E84" s="104"/>
      <c r="F84" s="92">
        <v>10</v>
      </c>
      <c r="G84" s="104">
        <v>1</v>
      </c>
      <c r="H84" s="92">
        <v>14</v>
      </c>
      <c r="I84" s="92">
        <v>1.25</v>
      </c>
      <c r="J84" s="117">
        <f>D84*E84+F84*G84+H84*I84</f>
        <v>27.5</v>
      </c>
      <c r="K84" s="105">
        <v>9</v>
      </c>
      <c r="L84" s="35">
        <f>SUM(J84+K84)</f>
        <v>36.5</v>
      </c>
      <c r="M84" s="28" t="s">
        <v>99</v>
      </c>
    </row>
    <row r="85" spans="1:13" ht="15">
      <c r="A85" s="12" t="s">
        <v>226</v>
      </c>
      <c r="B85" s="12" t="s">
        <v>148</v>
      </c>
      <c r="C85" s="14" t="s">
        <v>43</v>
      </c>
      <c r="D85" s="92"/>
      <c r="E85" s="104"/>
      <c r="F85" s="92">
        <v>6</v>
      </c>
      <c r="G85" s="104">
        <v>1</v>
      </c>
      <c r="H85" s="92">
        <v>9</v>
      </c>
      <c r="I85" s="92">
        <v>1.25</v>
      </c>
      <c r="J85" s="117">
        <f>D85*E85+F85*G85+H85*I85</f>
        <v>17.25</v>
      </c>
      <c r="K85" s="105">
        <v>3</v>
      </c>
      <c r="L85" s="35">
        <f>SUM(J85+K85)</f>
        <v>20.25</v>
      </c>
      <c r="M85" s="28" t="s">
        <v>100</v>
      </c>
    </row>
    <row r="86" spans="1:13" ht="15">
      <c r="A86" s="12" t="s">
        <v>46</v>
      </c>
      <c r="B86" s="12" t="s">
        <v>71</v>
      </c>
      <c r="C86" s="14" t="s">
        <v>43</v>
      </c>
      <c r="D86" s="92">
        <v>10</v>
      </c>
      <c r="E86" s="104">
        <v>1</v>
      </c>
      <c r="F86" s="92"/>
      <c r="G86" s="104"/>
      <c r="H86" s="92">
        <v>6</v>
      </c>
      <c r="I86" s="92">
        <v>1.25</v>
      </c>
      <c r="J86" s="117">
        <f>D86*E86+F86*G86+H86*I86</f>
        <v>17.5</v>
      </c>
      <c r="K86" s="105">
        <v>0</v>
      </c>
      <c r="L86" s="35">
        <f>SUM(J86+K86)</f>
        <v>17.5</v>
      </c>
      <c r="M86" s="28" t="s">
        <v>101</v>
      </c>
    </row>
    <row r="87" spans="1:13" ht="15">
      <c r="A87" s="12" t="s">
        <v>256</v>
      </c>
      <c r="B87" s="12" t="s">
        <v>63</v>
      </c>
      <c r="C87" s="14" t="s">
        <v>43</v>
      </c>
      <c r="D87" s="92"/>
      <c r="E87" s="104"/>
      <c r="F87" s="92"/>
      <c r="G87" s="104"/>
      <c r="H87" s="92">
        <v>6</v>
      </c>
      <c r="I87" s="92">
        <v>1.25</v>
      </c>
      <c r="J87" s="115">
        <f>D87*E87+F87*G87+H87*I87</f>
        <v>7.5</v>
      </c>
      <c r="K87" s="105">
        <v>0</v>
      </c>
      <c r="L87" s="35">
        <f>SUM(J87+K87)</f>
        <v>7.5</v>
      </c>
      <c r="M87" s="28" t="s">
        <v>102</v>
      </c>
    </row>
    <row r="88" spans="1:13" ht="15.75" thickBot="1">
      <c r="A88" s="27"/>
      <c r="B88" s="27"/>
      <c r="C88" s="27"/>
      <c r="D88" s="51"/>
      <c r="E88" s="51"/>
      <c r="F88" s="20"/>
      <c r="G88" s="20"/>
      <c r="H88" s="51"/>
      <c r="I88" s="51"/>
      <c r="J88" s="50"/>
      <c r="K88" s="37"/>
      <c r="L88" s="37"/>
      <c r="M88" s="31"/>
    </row>
    <row r="91" spans="1:3" ht="15">
      <c r="A91" s="223" t="s">
        <v>123</v>
      </c>
      <c r="B91" s="223"/>
      <c r="C91" s="223"/>
    </row>
    <row r="92" spans="1:3" ht="15">
      <c r="A92" s="218" t="s">
        <v>122</v>
      </c>
      <c r="B92" s="218"/>
      <c r="C92" s="218"/>
    </row>
  </sheetData>
  <sheetProtection/>
  <mergeCells count="26">
    <mergeCell ref="D61:E61"/>
    <mergeCell ref="J1:J2"/>
    <mergeCell ref="K1:K2"/>
    <mergeCell ref="A92:C92"/>
    <mergeCell ref="J60:J61"/>
    <mergeCell ref="J27:J28"/>
    <mergeCell ref="F61:G61"/>
    <mergeCell ref="A61:C61"/>
    <mergeCell ref="A91:C91"/>
    <mergeCell ref="A28:C28"/>
    <mergeCell ref="M1:M2"/>
    <mergeCell ref="D2:E2"/>
    <mergeCell ref="D28:E28"/>
    <mergeCell ref="A2:C2"/>
    <mergeCell ref="F2:G2"/>
    <mergeCell ref="F28:G28"/>
    <mergeCell ref="L1:L2"/>
    <mergeCell ref="H2:I2"/>
    <mergeCell ref="H28:I28"/>
    <mergeCell ref="H61:I61"/>
    <mergeCell ref="M60:M61"/>
    <mergeCell ref="K60:K61"/>
    <mergeCell ref="L60:L61"/>
    <mergeCell ref="K27:K28"/>
    <mergeCell ref="L27:L28"/>
    <mergeCell ref="M27:M28"/>
  </mergeCells>
  <printOptions horizontalCentered="1" verticalCentered="1"/>
  <pageMargins left="0.75" right="0.75" top="0.7480314960629921" bottom="0.7480314960629921" header="0.31496062992125984" footer="0.31496062992125984"/>
  <pageSetup horizontalDpi="300" verticalDpi="300" orientation="landscape" paperSize="9" r:id="rId1"/>
  <headerFooter>
    <oddHeader>&amp;CPONTUAÇÃO em PROVAS NACIONAIS e INTERNACIONAIS</oddHeader>
    <oddFooter>&amp;L&amp;D&amp;CCoeficiente de Competitividade Provas Nacionais: Até 5 Atletas x 1; 6 a 12 Atletas x 1,25; +12 Atletas x 1,50&amp;R&amp;P/&amp;N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19" sqref="A18:L19"/>
    </sheetView>
  </sheetViews>
  <sheetFormatPr defaultColWidth="9.140625" defaultRowHeight="15"/>
  <cols>
    <col min="1" max="1" width="19.00390625" style="0" customWidth="1"/>
    <col min="2" max="2" width="9.421875" style="0" customWidth="1"/>
    <col min="3" max="3" width="13.28125" style="0" customWidth="1"/>
    <col min="4" max="4" width="13.00390625" style="0" customWidth="1"/>
    <col min="5" max="5" width="5.140625" style="0" customWidth="1"/>
    <col min="6" max="6" width="7.57421875" style="0" customWidth="1"/>
    <col min="7" max="7" width="6.57421875" style="0" customWidth="1"/>
    <col min="8" max="8" width="12.28125" style="0" bestFit="1" customWidth="1"/>
    <col min="9" max="9" width="6.57421875" style="0" customWidth="1"/>
    <col min="10" max="10" width="9.57421875" style="0" customWidth="1"/>
    <col min="11" max="11" width="8.57421875" style="0" customWidth="1"/>
    <col min="12" max="12" width="9.140625" style="0" customWidth="1"/>
    <col min="13" max="13" width="5.140625" style="0" bestFit="1" customWidth="1"/>
  </cols>
  <sheetData>
    <row r="1" spans="1:13" ht="61.5" customHeight="1" thickBot="1" thickTop="1">
      <c r="A1" s="8" t="s">
        <v>35</v>
      </c>
      <c r="B1" s="9" t="s">
        <v>74</v>
      </c>
      <c r="C1" s="10" t="s">
        <v>34</v>
      </c>
      <c r="D1" s="77" t="s">
        <v>44</v>
      </c>
      <c r="E1" s="78" t="s">
        <v>39</v>
      </c>
      <c r="F1" s="75" t="s">
        <v>134</v>
      </c>
      <c r="G1" s="76" t="s">
        <v>39</v>
      </c>
      <c r="H1" s="57" t="s">
        <v>33</v>
      </c>
      <c r="I1" s="43" t="s">
        <v>39</v>
      </c>
      <c r="J1" s="216" t="s">
        <v>41</v>
      </c>
      <c r="K1" s="216" t="s">
        <v>40</v>
      </c>
      <c r="L1" s="211" t="s">
        <v>42</v>
      </c>
      <c r="M1" s="197" t="s">
        <v>98</v>
      </c>
    </row>
    <row r="2" spans="1:13" ht="15.75" customHeight="1" thickBot="1">
      <c r="A2" s="205" t="s">
        <v>89</v>
      </c>
      <c r="B2" s="206"/>
      <c r="C2" s="207"/>
      <c r="D2" s="203">
        <v>42370</v>
      </c>
      <c r="E2" s="204"/>
      <c r="F2" s="208">
        <v>42676</v>
      </c>
      <c r="G2" s="209"/>
      <c r="H2" s="213">
        <v>42705</v>
      </c>
      <c r="I2" s="214"/>
      <c r="J2" s="217"/>
      <c r="K2" s="217"/>
      <c r="L2" s="212"/>
      <c r="M2" s="198"/>
    </row>
    <row r="3" spans="1:13" ht="15">
      <c r="A3" s="6" t="s">
        <v>25</v>
      </c>
      <c r="B3" s="6" t="s">
        <v>58</v>
      </c>
      <c r="C3" s="7" t="s">
        <v>79</v>
      </c>
      <c r="D3" s="90">
        <v>4</v>
      </c>
      <c r="E3" s="94">
        <v>1</v>
      </c>
      <c r="F3" s="91"/>
      <c r="G3" s="93"/>
      <c r="H3" s="90">
        <v>14</v>
      </c>
      <c r="I3" s="90">
        <v>1.25</v>
      </c>
      <c r="J3" s="98">
        <f>SUM(F3*G3+H3*I3+D3*E3)</f>
        <v>21.5</v>
      </c>
      <c r="K3" s="96">
        <v>25</v>
      </c>
      <c r="L3" s="97">
        <f>SUM(J3+K3)</f>
        <v>46.5</v>
      </c>
      <c r="M3" s="39" t="s">
        <v>99</v>
      </c>
    </row>
    <row r="4" spans="1:13" ht="15">
      <c r="A4" s="6" t="s">
        <v>92</v>
      </c>
      <c r="B4" s="6" t="s">
        <v>61</v>
      </c>
      <c r="C4" s="7" t="s">
        <v>79</v>
      </c>
      <c r="D4" s="91">
        <v>6</v>
      </c>
      <c r="E4" s="93">
        <v>1</v>
      </c>
      <c r="F4" s="91">
        <v>10</v>
      </c>
      <c r="G4" s="93">
        <v>1</v>
      </c>
      <c r="H4" s="91">
        <v>9</v>
      </c>
      <c r="I4" s="91"/>
      <c r="J4" s="98">
        <f>SUM(F4*G4+H4*I4+D4*E4)</f>
        <v>16</v>
      </c>
      <c r="K4" s="99">
        <v>0</v>
      </c>
      <c r="L4" s="35">
        <f>SUM(J4+K4)</f>
        <v>16</v>
      </c>
      <c r="M4" s="39" t="s">
        <v>100</v>
      </c>
    </row>
    <row r="5" spans="1:13" ht="15">
      <c r="A5" s="6" t="s">
        <v>48</v>
      </c>
      <c r="B5" s="6" t="s">
        <v>60</v>
      </c>
      <c r="C5" s="7" t="s">
        <v>79</v>
      </c>
      <c r="D5" s="91"/>
      <c r="E5" s="93"/>
      <c r="F5" s="91"/>
      <c r="G5" s="93"/>
      <c r="H5" s="91">
        <v>6</v>
      </c>
      <c r="I5" s="91">
        <v>1.25</v>
      </c>
      <c r="J5" s="95">
        <f>SUM(F5*G5+H5*I5+D5*E5)</f>
        <v>7.5</v>
      </c>
      <c r="K5" s="99">
        <v>0</v>
      </c>
      <c r="L5" s="35">
        <f>SUM(J5+K5)</f>
        <v>7.5</v>
      </c>
      <c r="M5" s="39" t="s">
        <v>101</v>
      </c>
    </row>
    <row r="6" spans="1:13" ht="15">
      <c r="A6" s="6" t="s">
        <v>59</v>
      </c>
      <c r="B6" s="6" t="s">
        <v>57</v>
      </c>
      <c r="C6" s="7" t="s">
        <v>79</v>
      </c>
      <c r="D6" s="91">
        <v>2</v>
      </c>
      <c r="E6" s="93">
        <v>1</v>
      </c>
      <c r="F6" s="91"/>
      <c r="G6" s="93"/>
      <c r="H6" s="91"/>
      <c r="I6" s="91"/>
      <c r="J6" s="95">
        <f>SUM(F6*G6+H6*I6+D6*E6)</f>
        <v>2</v>
      </c>
      <c r="K6" s="99">
        <v>0</v>
      </c>
      <c r="L6" s="35">
        <f>SUM(J6+K6)</f>
        <v>2</v>
      </c>
      <c r="M6" s="39" t="s">
        <v>102</v>
      </c>
    </row>
    <row r="7" spans="1:13" ht="15">
      <c r="A7" s="19"/>
      <c r="B7" s="19"/>
      <c r="C7" s="19"/>
      <c r="D7" s="100"/>
      <c r="E7" s="101"/>
      <c r="F7" s="100"/>
      <c r="G7" s="101"/>
      <c r="H7" s="100"/>
      <c r="I7" s="100"/>
      <c r="J7" s="102"/>
      <c r="K7" s="103"/>
      <c r="L7" s="103"/>
      <c r="M7" s="34"/>
    </row>
    <row r="8" spans="1:13" ht="15">
      <c r="A8" s="6" t="s">
        <v>37</v>
      </c>
      <c r="B8" s="6" t="s">
        <v>50</v>
      </c>
      <c r="C8" s="7" t="s">
        <v>78</v>
      </c>
      <c r="D8" s="91"/>
      <c r="E8" s="93"/>
      <c r="F8" s="91"/>
      <c r="G8" s="93"/>
      <c r="H8" s="91"/>
      <c r="I8" s="91"/>
      <c r="J8" s="95">
        <f aca="true" t="shared" si="0" ref="J8:J13">SUM(F8*G8+H8*I8+D8*E8)</f>
        <v>0</v>
      </c>
      <c r="K8" s="99">
        <v>110</v>
      </c>
      <c r="L8" s="35">
        <f aca="true" t="shared" si="1" ref="L8:L13">SUM(J8+K8)</f>
        <v>110</v>
      </c>
      <c r="M8" s="33" t="s">
        <v>99</v>
      </c>
    </row>
    <row r="9" spans="1:13" ht="15">
      <c r="A9" s="6" t="s">
        <v>27</v>
      </c>
      <c r="B9" s="6" t="s">
        <v>57</v>
      </c>
      <c r="C9" s="7" t="s">
        <v>78</v>
      </c>
      <c r="D9" s="91"/>
      <c r="E9" s="93"/>
      <c r="F9" s="91"/>
      <c r="G9" s="93"/>
      <c r="H9" s="91">
        <v>14</v>
      </c>
      <c r="I9" s="91">
        <v>1.25</v>
      </c>
      <c r="J9" s="98">
        <f t="shared" si="0"/>
        <v>17.5</v>
      </c>
      <c r="K9" s="99">
        <v>5</v>
      </c>
      <c r="L9" s="35">
        <f t="shared" si="1"/>
        <v>22.5</v>
      </c>
      <c r="M9" s="33" t="s">
        <v>100</v>
      </c>
    </row>
    <row r="10" spans="1:13" ht="15">
      <c r="A10" s="6" t="s">
        <v>28</v>
      </c>
      <c r="B10" s="6" t="s">
        <v>61</v>
      </c>
      <c r="C10" s="7" t="s">
        <v>78</v>
      </c>
      <c r="D10" s="91">
        <v>10</v>
      </c>
      <c r="E10" s="93">
        <v>1</v>
      </c>
      <c r="F10" s="91"/>
      <c r="G10" s="93"/>
      <c r="H10" s="91"/>
      <c r="I10" s="91"/>
      <c r="J10" s="98">
        <f t="shared" si="0"/>
        <v>10</v>
      </c>
      <c r="K10" s="99">
        <v>0</v>
      </c>
      <c r="L10" s="35">
        <f t="shared" si="1"/>
        <v>10</v>
      </c>
      <c r="M10" s="33" t="s">
        <v>101</v>
      </c>
    </row>
    <row r="11" spans="1:13" ht="15">
      <c r="A11" s="6" t="s">
        <v>247</v>
      </c>
      <c r="B11" s="6" t="s">
        <v>55</v>
      </c>
      <c r="C11" s="7" t="s">
        <v>78</v>
      </c>
      <c r="D11" s="91"/>
      <c r="E11" s="93"/>
      <c r="F11" s="91"/>
      <c r="G11" s="93"/>
      <c r="H11" s="91">
        <v>6</v>
      </c>
      <c r="I11" s="91">
        <v>1.25</v>
      </c>
      <c r="J11" s="95">
        <f t="shared" si="0"/>
        <v>7.5</v>
      </c>
      <c r="K11" s="99">
        <v>0</v>
      </c>
      <c r="L11" s="35">
        <f t="shared" si="1"/>
        <v>7.5</v>
      </c>
      <c r="M11" s="33" t="s">
        <v>102</v>
      </c>
    </row>
    <row r="12" spans="1:13" ht="15">
      <c r="A12" s="6" t="s">
        <v>227</v>
      </c>
      <c r="B12" s="6" t="s">
        <v>229</v>
      </c>
      <c r="C12" s="7" t="s">
        <v>78</v>
      </c>
      <c r="D12" s="91"/>
      <c r="E12" s="93"/>
      <c r="F12" s="91">
        <v>4</v>
      </c>
      <c r="G12" s="93">
        <v>1.25</v>
      </c>
      <c r="H12" s="91"/>
      <c r="I12" s="91"/>
      <c r="J12" s="95">
        <f t="shared" si="0"/>
        <v>5</v>
      </c>
      <c r="K12" s="99">
        <v>0</v>
      </c>
      <c r="L12" s="35">
        <f t="shared" si="1"/>
        <v>5</v>
      </c>
      <c r="M12" s="33" t="s">
        <v>103</v>
      </c>
    </row>
    <row r="13" spans="1:13" ht="15">
      <c r="A13" s="6" t="s">
        <v>228</v>
      </c>
      <c r="B13" s="6" t="s">
        <v>229</v>
      </c>
      <c r="C13" s="7" t="s">
        <v>78</v>
      </c>
      <c r="D13" s="91"/>
      <c r="E13" s="93"/>
      <c r="F13" s="91">
        <v>4</v>
      </c>
      <c r="G13" s="93">
        <v>1.25</v>
      </c>
      <c r="H13" s="91"/>
      <c r="I13" s="91"/>
      <c r="J13" s="95">
        <f t="shared" si="0"/>
        <v>5</v>
      </c>
      <c r="K13" s="99">
        <v>0</v>
      </c>
      <c r="L13" s="35">
        <f t="shared" si="1"/>
        <v>5</v>
      </c>
      <c r="M13" s="33" t="s">
        <v>104</v>
      </c>
    </row>
    <row r="14" spans="1:13" ht="15">
      <c r="A14" s="19"/>
      <c r="B14" s="19"/>
      <c r="C14" s="19"/>
      <c r="D14" s="100"/>
      <c r="E14" s="101"/>
      <c r="F14" s="100"/>
      <c r="G14" s="101"/>
      <c r="H14" s="100"/>
      <c r="I14" s="100"/>
      <c r="J14" s="102"/>
      <c r="K14" s="103"/>
      <c r="L14" s="103"/>
      <c r="M14" s="34"/>
    </row>
    <row r="15" spans="1:13" ht="15">
      <c r="A15" s="6" t="s">
        <v>36</v>
      </c>
      <c r="B15" s="6" t="s">
        <v>64</v>
      </c>
      <c r="C15" s="7" t="s">
        <v>77</v>
      </c>
      <c r="D15" s="91"/>
      <c r="E15" s="93"/>
      <c r="F15" s="91"/>
      <c r="G15" s="93"/>
      <c r="H15" s="91"/>
      <c r="I15" s="91"/>
      <c r="J15" s="95">
        <f aca="true" t="shared" si="2" ref="J15:J23">SUM(F15*G15+H15*I15+D15*E15)</f>
        <v>0</v>
      </c>
      <c r="K15" s="99">
        <v>520</v>
      </c>
      <c r="L15" s="35">
        <f aca="true" t="shared" si="3" ref="L15:L23">SUM(J15+K15)</f>
        <v>520</v>
      </c>
      <c r="M15" s="33" t="s">
        <v>99</v>
      </c>
    </row>
    <row r="16" spans="1:13" ht="15">
      <c r="A16" s="6" t="s">
        <v>29</v>
      </c>
      <c r="B16" s="6" t="s">
        <v>65</v>
      </c>
      <c r="C16" s="7" t="s">
        <v>77</v>
      </c>
      <c r="D16" s="91"/>
      <c r="E16" s="93"/>
      <c r="F16" s="91"/>
      <c r="G16" s="93"/>
      <c r="H16" s="91"/>
      <c r="I16" s="91"/>
      <c r="J16" s="95">
        <f t="shared" si="2"/>
        <v>0</v>
      </c>
      <c r="K16" s="99">
        <v>4</v>
      </c>
      <c r="L16" s="35">
        <f t="shared" si="3"/>
        <v>4</v>
      </c>
      <c r="M16" s="33" t="s">
        <v>100</v>
      </c>
    </row>
    <row r="17" spans="1:13" ht="15">
      <c r="A17" s="6" t="s">
        <v>222</v>
      </c>
      <c r="B17" s="6" t="s">
        <v>61</v>
      </c>
      <c r="C17" s="7" t="s">
        <v>77</v>
      </c>
      <c r="D17" s="91"/>
      <c r="E17" s="93"/>
      <c r="F17" s="91">
        <v>10</v>
      </c>
      <c r="G17" s="93">
        <v>1</v>
      </c>
      <c r="H17" s="91">
        <v>9</v>
      </c>
      <c r="I17" s="91">
        <v>1.25</v>
      </c>
      <c r="J17" s="98">
        <f t="shared" si="2"/>
        <v>21.25</v>
      </c>
      <c r="K17" s="99">
        <v>0</v>
      </c>
      <c r="L17" s="35">
        <f t="shared" si="3"/>
        <v>21.25</v>
      </c>
      <c r="M17" s="33" t="s">
        <v>101</v>
      </c>
    </row>
    <row r="18" spans="1:13" ht="15">
      <c r="A18" s="6" t="s">
        <v>167</v>
      </c>
      <c r="B18" s="6" t="s">
        <v>58</v>
      </c>
      <c r="C18" s="7" t="s">
        <v>77</v>
      </c>
      <c r="D18" s="91">
        <v>10</v>
      </c>
      <c r="E18" s="93">
        <v>1.25</v>
      </c>
      <c r="F18" s="91"/>
      <c r="G18" s="93"/>
      <c r="H18" s="91">
        <v>6</v>
      </c>
      <c r="I18" s="91">
        <v>1.25</v>
      </c>
      <c r="J18" s="98">
        <f t="shared" si="2"/>
        <v>20</v>
      </c>
      <c r="K18" s="99">
        <v>0</v>
      </c>
      <c r="L18" s="35">
        <f t="shared" si="3"/>
        <v>20</v>
      </c>
      <c r="M18" s="33" t="s">
        <v>102</v>
      </c>
    </row>
    <row r="19" spans="1:13" ht="15">
      <c r="A19" s="6" t="s">
        <v>37</v>
      </c>
      <c r="B19" s="6" t="s">
        <v>50</v>
      </c>
      <c r="C19" s="7" t="s">
        <v>77</v>
      </c>
      <c r="D19" s="91"/>
      <c r="E19" s="93"/>
      <c r="F19" s="91"/>
      <c r="G19" s="93"/>
      <c r="H19" s="91">
        <v>14</v>
      </c>
      <c r="I19" s="91">
        <v>1.25</v>
      </c>
      <c r="J19" s="98">
        <f t="shared" si="2"/>
        <v>17.5</v>
      </c>
      <c r="K19" s="99">
        <v>0</v>
      </c>
      <c r="L19" s="35">
        <f t="shared" si="3"/>
        <v>17.5</v>
      </c>
      <c r="M19" s="33" t="s">
        <v>103</v>
      </c>
    </row>
    <row r="20" spans="1:13" ht="15">
      <c r="A20" s="6" t="s">
        <v>93</v>
      </c>
      <c r="B20" s="6" t="s">
        <v>57</v>
      </c>
      <c r="C20" s="7" t="s">
        <v>77</v>
      </c>
      <c r="D20" s="91"/>
      <c r="E20" s="93"/>
      <c r="F20" s="91"/>
      <c r="G20" s="93"/>
      <c r="H20" s="91">
        <v>6</v>
      </c>
      <c r="I20" s="91">
        <v>1.25</v>
      </c>
      <c r="J20" s="95">
        <f t="shared" si="2"/>
        <v>7.5</v>
      </c>
      <c r="K20" s="99">
        <v>0</v>
      </c>
      <c r="L20" s="35">
        <f t="shared" si="3"/>
        <v>7.5</v>
      </c>
      <c r="M20" s="33" t="s">
        <v>104</v>
      </c>
    </row>
    <row r="21" spans="1:13" ht="15">
      <c r="A21" s="6" t="s">
        <v>166</v>
      </c>
      <c r="B21" s="6" t="s">
        <v>61</v>
      </c>
      <c r="C21" s="7" t="s">
        <v>77</v>
      </c>
      <c r="D21" s="91">
        <v>6</v>
      </c>
      <c r="E21" s="93">
        <v>1.25</v>
      </c>
      <c r="F21" s="91"/>
      <c r="G21" s="93"/>
      <c r="H21" s="91"/>
      <c r="I21" s="91"/>
      <c r="J21" s="95">
        <f t="shared" si="2"/>
        <v>7.5</v>
      </c>
      <c r="K21" s="99">
        <v>0</v>
      </c>
      <c r="L21" s="35">
        <f t="shared" si="3"/>
        <v>7.5</v>
      </c>
      <c r="M21" s="33" t="s">
        <v>105</v>
      </c>
    </row>
    <row r="22" spans="1:13" ht="15">
      <c r="A22" s="6" t="s">
        <v>135</v>
      </c>
      <c r="B22" s="6" t="s">
        <v>96</v>
      </c>
      <c r="C22" s="7" t="s">
        <v>77</v>
      </c>
      <c r="D22" s="91">
        <v>4</v>
      </c>
      <c r="E22" s="93">
        <v>1.25</v>
      </c>
      <c r="F22" s="91"/>
      <c r="G22" s="93"/>
      <c r="H22" s="91"/>
      <c r="I22" s="91"/>
      <c r="J22" s="95">
        <f t="shared" si="2"/>
        <v>5</v>
      </c>
      <c r="K22" s="99">
        <v>0</v>
      </c>
      <c r="L22" s="35">
        <f t="shared" si="3"/>
        <v>5</v>
      </c>
      <c r="M22" s="33" t="s">
        <v>106</v>
      </c>
    </row>
    <row r="23" spans="1:13" ht="15">
      <c r="A23" s="6" t="s">
        <v>230</v>
      </c>
      <c r="B23" s="6" t="s">
        <v>54</v>
      </c>
      <c r="C23" s="7" t="s">
        <v>77</v>
      </c>
      <c r="D23" s="91"/>
      <c r="E23" s="93"/>
      <c r="F23" s="91">
        <v>4</v>
      </c>
      <c r="G23" s="93">
        <v>1</v>
      </c>
      <c r="H23" s="91"/>
      <c r="I23" s="91"/>
      <c r="J23" s="95">
        <f t="shared" si="2"/>
        <v>4</v>
      </c>
      <c r="K23" s="99">
        <v>0</v>
      </c>
      <c r="L23" s="35">
        <f t="shared" si="3"/>
        <v>4</v>
      </c>
      <c r="M23" s="33" t="s">
        <v>107</v>
      </c>
    </row>
    <row r="24" spans="1:13" ht="12" customHeight="1" thickBot="1">
      <c r="A24" s="21"/>
      <c r="B24" s="21"/>
      <c r="C24" s="21"/>
      <c r="D24" s="22"/>
      <c r="E24" s="131"/>
      <c r="F24" s="26"/>
      <c r="G24" s="44"/>
      <c r="H24" s="100"/>
      <c r="I24" s="100"/>
      <c r="J24" s="52"/>
      <c r="K24" s="36"/>
      <c r="L24" s="38"/>
      <c r="M24" s="40"/>
    </row>
    <row r="25" spans="1:13" ht="52.5" customHeight="1" thickBot="1" thickTop="1">
      <c r="A25" s="8" t="s">
        <v>35</v>
      </c>
      <c r="B25" s="9" t="s">
        <v>74</v>
      </c>
      <c r="C25" s="10" t="s">
        <v>34</v>
      </c>
      <c r="D25" s="79" t="s">
        <v>44</v>
      </c>
      <c r="E25" s="132" t="s">
        <v>39</v>
      </c>
      <c r="F25" s="75" t="s">
        <v>134</v>
      </c>
      <c r="G25" s="152" t="s">
        <v>39</v>
      </c>
      <c r="H25" s="57" t="s">
        <v>33</v>
      </c>
      <c r="I25" s="43" t="s">
        <v>39</v>
      </c>
      <c r="J25" s="224" t="s">
        <v>41</v>
      </c>
      <c r="K25" s="216" t="s">
        <v>40</v>
      </c>
      <c r="L25" s="226" t="s">
        <v>42</v>
      </c>
      <c r="M25" s="197" t="s">
        <v>98</v>
      </c>
    </row>
    <row r="26" spans="1:13" ht="15.75" thickBot="1">
      <c r="A26" s="205" t="s">
        <v>89</v>
      </c>
      <c r="B26" s="206"/>
      <c r="C26" s="207"/>
      <c r="D26" s="228">
        <v>42370</v>
      </c>
      <c r="E26" s="229"/>
      <c r="F26" s="208">
        <v>42676</v>
      </c>
      <c r="G26" s="210"/>
      <c r="H26" s="213">
        <v>42705</v>
      </c>
      <c r="I26" s="214"/>
      <c r="J26" s="225"/>
      <c r="K26" s="217"/>
      <c r="L26" s="227"/>
      <c r="M26" s="198"/>
    </row>
    <row r="27" spans="1:13" ht="15">
      <c r="A27" s="6" t="s">
        <v>30</v>
      </c>
      <c r="B27" s="6" t="s">
        <v>50</v>
      </c>
      <c r="C27" s="13" t="s">
        <v>76</v>
      </c>
      <c r="D27" s="92"/>
      <c r="E27" s="104"/>
      <c r="F27" s="92">
        <v>10</v>
      </c>
      <c r="G27" s="104">
        <v>1.25</v>
      </c>
      <c r="H27" s="113">
        <v>9</v>
      </c>
      <c r="I27" s="113">
        <v>1.25</v>
      </c>
      <c r="J27" s="98">
        <f aca="true" t="shared" si="4" ref="J27:J32">SUM(F27*G27+H27*I27+D27*E27)</f>
        <v>23.75</v>
      </c>
      <c r="K27" s="105">
        <v>0</v>
      </c>
      <c r="L27" s="136">
        <f aca="true" t="shared" si="5" ref="L27:L32">SUM(J27+K27)</f>
        <v>23.75</v>
      </c>
      <c r="M27" s="39" t="s">
        <v>99</v>
      </c>
    </row>
    <row r="28" spans="1:13" ht="15">
      <c r="A28" s="6" t="s">
        <v>32</v>
      </c>
      <c r="B28" s="6" t="s">
        <v>51</v>
      </c>
      <c r="C28" s="7" t="s">
        <v>76</v>
      </c>
      <c r="D28" s="91"/>
      <c r="E28" s="93"/>
      <c r="F28" s="91">
        <v>4</v>
      </c>
      <c r="G28" s="93">
        <v>1.25</v>
      </c>
      <c r="H28" s="91">
        <v>14</v>
      </c>
      <c r="I28" s="91">
        <v>1.25</v>
      </c>
      <c r="J28" s="98">
        <f t="shared" si="4"/>
        <v>22.5</v>
      </c>
      <c r="K28" s="99">
        <v>0</v>
      </c>
      <c r="L28" s="136">
        <f t="shared" si="5"/>
        <v>22.5</v>
      </c>
      <c r="M28" s="33" t="s">
        <v>100</v>
      </c>
    </row>
    <row r="29" spans="1:13" ht="15" hidden="1">
      <c r="A29" s="6" t="s">
        <v>168</v>
      </c>
      <c r="B29" s="6" t="s">
        <v>64</v>
      </c>
      <c r="C29" s="13" t="s">
        <v>76</v>
      </c>
      <c r="D29" s="92">
        <v>10</v>
      </c>
      <c r="E29" s="104">
        <v>1.25</v>
      </c>
      <c r="F29" s="92"/>
      <c r="G29" s="104"/>
      <c r="H29" s="92"/>
      <c r="I29" s="92"/>
      <c r="J29" s="95">
        <f t="shared" si="4"/>
        <v>12.5</v>
      </c>
      <c r="K29" s="105">
        <v>0</v>
      </c>
      <c r="L29" s="136">
        <f t="shared" si="5"/>
        <v>12.5</v>
      </c>
      <c r="M29" s="39" t="s">
        <v>101</v>
      </c>
    </row>
    <row r="30" spans="1:13" ht="15">
      <c r="A30" s="6" t="s">
        <v>26</v>
      </c>
      <c r="B30" s="6" t="s">
        <v>65</v>
      </c>
      <c r="C30" s="7" t="s">
        <v>76</v>
      </c>
      <c r="D30" s="91"/>
      <c r="E30" s="93"/>
      <c r="F30" s="91">
        <v>6</v>
      </c>
      <c r="G30" s="93">
        <v>1.25</v>
      </c>
      <c r="H30" s="91"/>
      <c r="I30" s="91"/>
      <c r="J30" s="95">
        <f t="shared" si="4"/>
        <v>7.5</v>
      </c>
      <c r="K30" s="99">
        <v>0</v>
      </c>
      <c r="L30" s="136">
        <f t="shared" si="5"/>
        <v>7.5</v>
      </c>
      <c r="M30" s="33" t="s">
        <v>101</v>
      </c>
    </row>
    <row r="31" spans="1:13" ht="15">
      <c r="A31" s="6" t="s">
        <v>248</v>
      </c>
      <c r="B31" s="6" t="s">
        <v>62</v>
      </c>
      <c r="C31" s="7" t="s">
        <v>76</v>
      </c>
      <c r="D31" s="91"/>
      <c r="E31" s="93"/>
      <c r="F31" s="91"/>
      <c r="G31" s="93"/>
      <c r="H31" s="91">
        <v>6</v>
      </c>
      <c r="I31" s="91">
        <v>1.25</v>
      </c>
      <c r="J31" s="95">
        <f t="shared" si="4"/>
        <v>7.5</v>
      </c>
      <c r="K31" s="99">
        <v>0</v>
      </c>
      <c r="L31" s="136">
        <f t="shared" si="5"/>
        <v>7.5</v>
      </c>
      <c r="M31" s="39" t="s">
        <v>102</v>
      </c>
    </row>
    <row r="32" spans="1:13" ht="15">
      <c r="A32" s="6" t="s">
        <v>169</v>
      </c>
      <c r="B32" s="6" t="s">
        <v>57</v>
      </c>
      <c r="C32" s="13" t="s">
        <v>76</v>
      </c>
      <c r="D32" s="92">
        <v>6</v>
      </c>
      <c r="E32" s="104">
        <v>1.25</v>
      </c>
      <c r="F32" s="92"/>
      <c r="G32" s="104"/>
      <c r="H32" s="92"/>
      <c r="I32" s="92"/>
      <c r="J32" s="95">
        <f t="shared" si="4"/>
        <v>7.5</v>
      </c>
      <c r="K32" s="105">
        <v>0</v>
      </c>
      <c r="L32" s="136">
        <f t="shared" si="5"/>
        <v>7.5</v>
      </c>
      <c r="M32" s="33" t="s">
        <v>103</v>
      </c>
    </row>
    <row r="33" spans="1:13" ht="15.75" thickBot="1">
      <c r="A33" s="135"/>
      <c r="B33" s="17"/>
      <c r="C33" s="17"/>
      <c r="D33" s="111"/>
      <c r="E33" s="112"/>
      <c r="F33" s="106"/>
      <c r="G33" s="107"/>
      <c r="H33" s="100"/>
      <c r="I33" s="100"/>
      <c r="J33" s="108"/>
      <c r="K33" s="109"/>
      <c r="L33" s="137"/>
      <c r="M33" s="40"/>
    </row>
    <row r="34" spans="1:13" ht="15">
      <c r="A34" s="6" t="s">
        <v>231</v>
      </c>
      <c r="B34" s="12" t="s">
        <v>64</v>
      </c>
      <c r="C34" s="7" t="s">
        <v>75</v>
      </c>
      <c r="D34" s="92"/>
      <c r="E34" s="92"/>
      <c r="F34" s="92">
        <v>10</v>
      </c>
      <c r="G34" s="104">
        <v>1</v>
      </c>
      <c r="H34" s="92">
        <v>14</v>
      </c>
      <c r="I34" s="92">
        <v>1</v>
      </c>
      <c r="J34" s="98">
        <f>SUM(F34*G34+H34*I34+D34*E34)</f>
        <v>24</v>
      </c>
      <c r="K34" s="99">
        <v>0</v>
      </c>
      <c r="L34" s="136">
        <f>SUM(J34+K34)</f>
        <v>24</v>
      </c>
      <c r="M34" s="141" t="s">
        <v>99</v>
      </c>
    </row>
    <row r="35" spans="1:13" ht="15">
      <c r="A35" s="6" t="s">
        <v>24</v>
      </c>
      <c r="B35" s="6" t="s">
        <v>67</v>
      </c>
      <c r="C35" s="7" t="s">
        <v>75</v>
      </c>
      <c r="D35" s="91"/>
      <c r="E35" s="91"/>
      <c r="F35" s="91">
        <v>6</v>
      </c>
      <c r="G35" s="93">
        <v>1</v>
      </c>
      <c r="H35" s="91">
        <v>9</v>
      </c>
      <c r="I35" s="91">
        <v>1</v>
      </c>
      <c r="J35" s="98">
        <f>SUM(F35*G35+H35*I35+D35*E35)</f>
        <v>15</v>
      </c>
      <c r="K35" s="99">
        <v>0</v>
      </c>
      <c r="L35" s="136">
        <f>SUM(J35+K35)</f>
        <v>15</v>
      </c>
      <c r="M35" s="154" t="s">
        <v>100</v>
      </c>
    </row>
    <row r="36" spans="1:13" ht="15">
      <c r="A36" s="6" t="s">
        <v>249</v>
      </c>
      <c r="B36" s="12" t="s">
        <v>250</v>
      </c>
      <c r="C36" s="7" t="s">
        <v>75</v>
      </c>
      <c r="D36" s="92"/>
      <c r="E36" s="92"/>
      <c r="F36" s="92"/>
      <c r="G36" s="104"/>
      <c r="H36" s="92">
        <v>6</v>
      </c>
      <c r="I36" s="92">
        <v>1</v>
      </c>
      <c r="J36" s="95">
        <f>SUM(F36*G36+H36*I36+D36*E36)</f>
        <v>6</v>
      </c>
      <c r="K36" s="99">
        <v>0</v>
      </c>
      <c r="L36" s="136">
        <f>SUM(J36+K36)</f>
        <v>6</v>
      </c>
      <c r="M36" s="134" t="s">
        <v>101</v>
      </c>
    </row>
    <row r="37" spans="1:13" ht="15.75" thickBot="1">
      <c r="A37" s="6" t="s">
        <v>23</v>
      </c>
      <c r="B37" s="12" t="s">
        <v>60</v>
      </c>
      <c r="C37" s="7" t="s">
        <v>75</v>
      </c>
      <c r="D37" s="92"/>
      <c r="E37" s="92"/>
      <c r="F37" s="92">
        <v>4</v>
      </c>
      <c r="G37" s="104">
        <v>1</v>
      </c>
      <c r="H37" s="92"/>
      <c r="I37" s="92"/>
      <c r="J37" s="95">
        <f>SUM(F37*G37+H37*I37+D37*E37)</f>
        <v>4</v>
      </c>
      <c r="K37" s="99">
        <v>0</v>
      </c>
      <c r="L37" s="136">
        <f>SUM(J37+K37)</f>
        <v>4</v>
      </c>
      <c r="M37" s="153" t="s">
        <v>102</v>
      </c>
    </row>
    <row r="38" spans="1:13" ht="15">
      <c r="A38" s="17"/>
      <c r="B38" s="17"/>
      <c r="C38" s="17"/>
      <c r="D38" s="106"/>
      <c r="E38" s="107"/>
      <c r="F38" s="106"/>
      <c r="G38" s="107"/>
      <c r="H38" s="100"/>
      <c r="I38" s="100"/>
      <c r="J38" s="108"/>
      <c r="K38" s="109"/>
      <c r="L38" s="137"/>
      <c r="M38" s="140"/>
    </row>
    <row r="39" spans="1:13" ht="15">
      <c r="A39" s="12" t="s">
        <v>31</v>
      </c>
      <c r="B39" s="6" t="s">
        <v>68</v>
      </c>
      <c r="C39" s="7" t="s">
        <v>146</v>
      </c>
      <c r="D39" s="92"/>
      <c r="E39" s="104"/>
      <c r="F39" s="92"/>
      <c r="G39" s="104"/>
      <c r="H39" s="92">
        <v>9</v>
      </c>
      <c r="I39" s="92">
        <v>1</v>
      </c>
      <c r="J39" s="95">
        <f>SUM(F39*G39+H39*I39+D39*E39)</f>
        <v>9</v>
      </c>
      <c r="K39" s="91">
        <v>0</v>
      </c>
      <c r="L39" s="138">
        <f>SUM(J39+K39)</f>
        <v>9</v>
      </c>
      <c r="M39" s="134" t="s">
        <v>99</v>
      </c>
    </row>
    <row r="40" spans="1:13" ht="15">
      <c r="A40" s="12" t="s">
        <v>232</v>
      </c>
      <c r="B40" s="6" t="s">
        <v>50</v>
      </c>
      <c r="C40" s="7" t="s">
        <v>146</v>
      </c>
      <c r="D40" s="92"/>
      <c r="E40" s="104"/>
      <c r="F40" s="92">
        <v>10</v>
      </c>
      <c r="G40" s="104">
        <v>1</v>
      </c>
      <c r="H40" s="92"/>
      <c r="I40" s="92"/>
      <c r="J40" s="98">
        <f>SUM(F40*G40+H40*I40+D40*E40)</f>
        <v>10</v>
      </c>
      <c r="K40" s="91">
        <v>0</v>
      </c>
      <c r="L40" s="138">
        <f>SUM(J40+K40)</f>
        <v>10</v>
      </c>
      <c r="M40" s="134" t="s">
        <v>100</v>
      </c>
    </row>
    <row r="41" spans="1:13" ht="15">
      <c r="A41" s="17"/>
      <c r="B41" s="17"/>
      <c r="C41" s="17"/>
      <c r="D41" s="106"/>
      <c r="E41" s="107"/>
      <c r="F41" s="106"/>
      <c r="G41" s="107"/>
      <c r="H41" s="100"/>
      <c r="I41" s="100"/>
      <c r="J41" s="108"/>
      <c r="K41" s="109"/>
      <c r="L41" s="137"/>
      <c r="M41" s="56"/>
    </row>
    <row r="42" spans="1:13" ht="15">
      <c r="A42" s="6" t="s">
        <v>22</v>
      </c>
      <c r="B42" s="6" t="s">
        <v>69</v>
      </c>
      <c r="C42" s="7" t="s">
        <v>73</v>
      </c>
      <c r="D42" s="91"/>
      <c r="E42" s="93"/>
      <c r="F42" s="91"/>
      <c r="G42" s="93"/>
      <c r="H42" s="91">
        <v>14</v>
      </c>
      <c r="I42" s="91">
        <v>1</v>
      </c>
      <c r="J42" s="98">
        <f>SUM(F42*G42+H42*I42+D42*E42)</f>
        <v>14</v>
      </c>
      <c r="K42" s="99">
        <v>84</v>
      </c>
      <c r="L42" s="136">
        <f>SUM(J42+K42)</f>
        <v>98</v>
      </c>
      <c r="M42" s="33" t="s">
        <v>99</v>
      </c>
    </row>
    <row r="43" spans="1:13" ht="15">
      <c r="A43" s="19"/>
      <c r="B43" s="19"/>
      <c r="C43" s="19"/>
      <c r="D43" s="100"/>
      <c r="E43" s="101"/>
      <c r="F43" s="100"/>
      <c r="G43" s="101"/>
      <c r="H43" s="100"/>
      <c r="I43" s="100"/>
      <c r="J43" s="102"/>
      <c r="K43" s="103"/>
      <c r="L43" s="139"/>
      <c r="M43" s="34"/>
    </row>
    <row r="45" spans="1:3" ht="15">
      <c r="A45" s="223" t="s">
        <v>123</v>
      </c>
      <c r="B45" s="223"/>
      <c r="C45" s="223"/>
    </row>
    <row r="46" spans="1:3" ht="15">
      <c r="A46" s="218" t="s">
        <v>122</v>
      </c>
      <c r="B46" s="218"/>
      <c r="C46" s="218"/>
    </row>
  </sheetData>
  <sheetProtection/>
  <mergeCells count="18">
    <mergeCell ref="H2:I2"/>
    <mergeCell ref="H26:I26"/>
    <mergeCell ref="A46:C46"/>
    <mergeCell ref="D26:E26"/>
    <mergeCell ref="D2:E2"/>
    <mergeCell ref="A2:C2"/>
    <mergeCell ref="A26:C26"/>
    <mergeCell ref="A45:C45"/>
    <mergeCell ref="F2:G2"/>
    <mergeCell ref="F26:G26"/>
    <mergeCell ref="M1:M2"/>
    <mergeCell ref="M25:M26"/>
    <mergeCell ref="J1:J2"/>
    <mergeCell ref="K1:K2"/>
    <mergeCell ref="L1:L2"/>
    <mergeCell ref="J25:J26"/>
    <mergeCell ref="K25:K26"/>
    <mergeCell ref="L25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&amp;C&amp;"-,Negrito itálico"&amp;14Ranking de Seniores 2015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D1">
      <selection activeCell="W20" sqref="W20"/>
    </sheetView>
  </sheetViews>
  <sheetFormatPr defaultColWidth="9.140625" defaultRowHeight="15"/>
  <cols>
    <col min="1" max="1" width="19.421875" style="0" customWidth="1"/>
    <col min="2" max="2" width="9.8515625" style="0" customWidth="1"/>
    <col min="3" max="3" width="10.140625" style="0" customWidth="1"/>
    <col min="4" max="8" width="9.140625" style="0" customWidth="1"/>
    <col min="9" max="9" width="11.140625" style="0" customWidth="1"/>
    <col min="10" max="10" width="10.57421875" style="0" customWidth="1"/>
    <col min="11" max="11" width="10.140625" style="0" customWidth="1"/>
    <col min="12" max="12" width="7.140625" style="0" customWidth="1"/>
    <col min="13" max="13" width="10.00390625" style="0" customWidth="1"/>
    <col min="14" max="14" width="10.7109375" style="0" customWidth="1"/>
    <col min="15" max="15" width="8.57421875" style="0" customWidth="1"/>
    <col min="16" max="16" width="10.7109375" style="0" customWidth="1"/>
    <col min="17" max="17" width="10.8515625" style="0" customWidth="1"/>
    <col min="18" max="18" width="8.00390625" style="0" customWidth="1"/>
    <col min="19" max="19" width="8.7109375" style="0" customWidth="1"/>
    <col min="20" max="20" width="8.140625" style="0" customWidth="1"/>
    <col min="21" max="21" width="11.00390625" style="0" customWidth="1"/>
    <col min="22" max="22" width="8.421875" style="0" customWidth="1"/>
    <col min="23" max="25" width="10.00390625" style="0" customWidth="1"/>
    <col min="26" max="27" width="9.7109375" style="0" customWidth="1"/>
    <col min="29" max="29" width="5.140625" style="0" bestFit="1" customWidth="1"/>
  </cols>
  <sheetData>
    <row r="1" spans="1:34" ht="60.75" thickBot="1">
      <c r="A1" s="48" t="s">
        <v>35</v>
      </c>
      <c r="B1" s="49" t="s">
        <v>74</v>
      </c>
      <c r="C1" s="41" t="s">
        <v>34</v>
      </c>
      <c r="D1" s="11" t="s">
        <v>149</v>
      </c>
      <c r="E1" s="65" t="s">
        <v>150</v>
      </c>
      <c r="F1" s="68" t="s">
        <v>151</v>
      </c>
      <c r="G1" s="54" t="s">
        <v>129</v>
      </c>
      <c r="H1" s="80" t="s">
        <v>170</v>
      </c>
      <c r="I1" s="15" t="s">
        <v>176</v>
      </c>
      <c r="J1" s="82" t="s">
        <v>88</v>
      </c>
      <c r="K1" s="55" t="s">
        <v>181</v>
      </c>
      <c r="L1" s="65" t="s">
        <v>185</v>
      </c>
      <c r="M1" s="58" t="s">
        <v>180</v>
      </c>
      <c r="N1" s="59" t="s">
        <v>177</v>
      </c>
      <c r="O1" s="84" t="s">
        <v>188</v>
      </c>
      <c r="P1" s="89" t="s">
        <v>200</v>
      </c>
      <c r="Q1" s="85" t="s">
        <v>97</v>
      </c>
      <c r="R1" s="58" t="s">
        <v>195</v>
      </c>
      <c r="S1" s="59" t="s">
        <v>196</v>
      </c>
      <c r="T1" s="89" t="s">
        <v>198</v>
      </c>
      <c r="U1" s="53" t="s">
        <v>218</v>
      </c>
      <c r="V1" s="16" t="s">
        <v>219</v>
      </c>
      <c r="W1" s="54" t="s">
        <v>127</v>
      </c>
      <c r="X1" s="80" t="s">
        <v>241</v>
      </c>
      <c r="Y1" s="142" t="s">
        <v>242</v>
      </c>
      <c r="Z1" s="55" t="s">
        <v>240</v>
      </c>
      <c r="AA1" s="55" t="s">
        <v>258</v>
      </c>
      <c r="AB1" s="235" t="s">
        <v>90</v>
      </c>
      <c r="AC1" s="233" t="s">
        <v>98</v>
      </c>
      <c r="AD1" s="3"/>
      <c r="AE1" s="4"/>
      <c r="AF1" s="4"/>
      <c r="AH1" s="4"/>
    </row>
    <row r="2" spans="1:29" ht="15.75" thickBot="1">
      <c r="A2" s="230" t="s">
        <v>89</v>
      </c>
      <c r="B2" s="231"/>
      <c r="C2" s="232"/>
      <c r="D2" s="64">
        <v>42370</v>
      </c>
      <c r="E2" s="67">
        <v>42370</v>
      </c>
      <c r="F2" s="69">
        <v>42370</v>
      </c>
      <c r="G2" s="70">
        <v>42401</v>
      </c>
      <c r="H2" s="81">
        <v>42401</v>
      </c>
      <c r="I2" s="71">
        <v>42401</v>
      </c>
      <c r="J2" s="83">
        <v>42430</v>
      </c>
      <c r="K2" s="72">
        <v>42430</v>
      </c>
      <c r="L2" s="67">
        <v>42430</v>
      </c>
      <c r="M2" s="73">
        <v>42430</v>
      </c>
      <c r="N2" s="74">
        <v>42430</v>
      </c>
      <c r="O2" s="87">
        <v>42461</v>
      </c>
      <c r="P2" s="64">
        <v>42461</v>
      </c>
      <c r="Q2" s="88">
        <v>42491</v>
      </c>
      <c r="R2" s="66">
        <v>42491</v>
      </c>
      <c r="S2" s="86">
        <v>42491</v>
      </c>
      <c r="T2" s="64">
        <v>42522</v>
      </c>
      <c r="U2" s="67">
        <v>42522</v>
      </c>
      <c r="V2" s="69">
        <v>42583</v>
      </c>
      <c r="W2" s="70">
        <v>42658</v>
      </c>
      <c r="X2" s="157">
        <v>42673</v>
      </c>
      <c r="Y2" s="158">
        <v>42673</v>
      </c>
      <c r="Z2" s="72">
        <v>42679</v>
      </c>
      <c r="AA2" s="72">
        <v>42705</v>
      </c>
      <c r="AB2" s="236"/>
      <c r="AC2" s="234"/>
    </row>
    <row r="3" spans="1:29" ht="15.75" thickBot="1">
      <c r="A3" s="159" t="s">
        <v>36</v>
      </c>
      <c r="B3" s="159" t="s">
        <v>64</v>
      </c>
      <c r="C3" s="160" t="s">
        <v>77</v>
      </c>
      <c r="D3" s="63"/>
      <c r="E3" s="63"/>
      <c r="F3" s="63"/>
      <c r="G3" s="126"/>
      <c r="H3" s="126"/>
      <c r="I3" s="126"/>
      <c r="J3" s="126"/>
      <c r="K3" s="126"/>
      <c r="L3" s="126"/>
      <c r="M3" s="126"/>
      <c r="N3" s="126"/>
      <c r="O3" s="63"/>
      <c r="P3" s="63"/>
      <c r="Q3" s="126"/>
      <c r="R3" s="126"/>
      <c r="S3" s="126"/>
      <c r="T3" s="63"/>
      <c r="U3" s="63">
        <v>60</v>
      </c>
      <c r="V3" s="61">
        <v>400</v>
      </c>
      <c r="W3" s="61"/>
      <c r="X3" s="61"/>
      <c r="Y3" s="61"/>
      <c r="Z3" s="61"/>
      <c r="AA3" s="61"/>
      <c r="AB3" s="156">
        <f aca="true" t="shared" si="0" ref="AB3:AB33">(SUM(D3:AA3))</f>
        <v>460</v>
      </c>
      <c r="AC3" s="129" t="s">
        <v>99</v>
      </c>
    </row>
    <row r="4" spans="1:29" ht="15.75" thickBot="1">
      <c r="A4" s="12" t="s">
        <v>8</v>
      </c>
      <c r="B4" s="12" t="s">
        <v>50</v>
      </c>
      <c r="C4" s="14" t="s">
        <v>81</v>
      </c>
      <c r="D4" s="63"/>
      <c r="E4" s="63"/>
      <c r="F4" s="63"/>
      <c r="G4" s="126"/>
      <c r="H4" s="126"/>
      <c r="I4" s="127" t="s">
        <v>178</v>
      </c>
      <c r="J4" s="126"/>
      <c r="K4" s="126"/>
      <c r="L4" s="126"/>
      <c r="M4" s="126"/>
      <c r="N4" s="126"/>
      <c r="O4" s="63"/>
      <c r="P4" s="63" t="s">
        <v>130</v>
      </c>
      <c r="Q4" s="127"/>
      <c r="R4" s="127"/>
      <c r="S4" s="127">
        <v>70</v>
      </c>
      <c r="T4" s="63"/>
      <c r="U4" s="63"/>
      <c r="V4" s="61">
        <v>40</v>
      </c>
      <c r="W4" s="61"/>
      <c r="X4" s="61">
        <v>100</v>
      </c>
      <c r="Y4" s="61"/>
      <c r="Z4" s="61"/>
      <c r="AA4" s="61"/>
      <c r="AB4" s="156">
        <f t="shared" si="0"/>
        <v>210</v>
      </c>
      <c r="AC4" s="129" t="s">
        <v>100</v>
      </c>
    </row>
    <row r="5" spans="1:29" ht="15.75" thickBot="1">
      <c r="A5" s="12" t="s">
        <v>2</v>
      </c>
      <c r="B5" s="12" t="s">
        <v>50</v>
      </c>
      <c r="C5" s="14" t="s">
        <v>85</v>
      </c>
      <c r="D5" s="63"/>
      <c r="E5" s="63"/>
      <c r="F5" s="63"/>
      <c r="G5" s="127">
        <v>40</v>
      </c>
      <c r="H5" s="126"/>
      <c r="I5" s="127" t="s">
        <v>91</v>
      </c>
      <c r="J5" s="126"/>
      <c r="K5" s="126"/>
      <c r="L5" s="126"/>
      <c r="M5" s="126"/>
      <c r="N5" s="127">
        <v>60</v>
      </c>
      <c r="O5" s="63" t="s">
        <v>124</v>
      </c>
      <c r="P5" s="63"/>
      <c r="Q5" s="127"/>
      <c r="R5" s="127"/>
      <c r="S5" s="127" t="s">
        <v>197</v>
      </c>
      <c r="T5" s="63"/>
      <c r="U5" s="63"/>
      <c r="V5" s="61">
        <v>40</v>
      </c>
      <c r="W5" s="61"/>
      <c r="X5" s="61"/>
      <c r="Y5" s="61"/>
      <c r="Z5" s="61"/>
      <c r="AA5" s="61"/>
      <c r="AB5" s="156">
        <f t="shared" si="0"/>
        <v>140</v>
      </c>
      <c r="AC5" s="129" t="s">
        <v>101</v>
      </c>
    </row>
    <row r="6" spans="1:29" ht="15.75" thickBot="1">
      <c r="A6" s="12" t="s">
        <v>38</v>
      </c>
      <c r="B6" s="12" t="s">
        <v>64</v>
      </c>
      <c r="C6" s="14" t="s">
        <v>87</v>
      </c>
      <c r="D6" s="63"/>
      <c r="E6" s="63"/>
      <c r="F6" s="63"/>
      <c r="G6" s="125"/>
      <c r="H6" s="125"/>
      <c r="I6" s="125"/>
      <c r="J6" s="125"/>
      <c r="K6" s="125"/>
      <c r="L6" s="125"/>
      <c r="M6" s="125"/>
      <c r="N6" s="128">
        <v>60</v>
      </c>
      <c r="O6" s="62"/>
      <c r="P6" s="62"/>
      <c r="Q6" s="128"/>
      <c r="R6" s="128"/>
      <c r="S6" s="128"/>
      <c r="T6" s="62"/>
      <c r="U6" s="62">
        <v>60</v>
      </c>
      <c r="V6" s="60"/>
      <c r="W6" s="60"/>
      <c r="X6" s="60"/>
      <c r="Y6" s="60"/>
      <c r="Z6" s="60"/>
      <c r="AA6" s="60"/>
      <c r="AB6" s="156">
        <f t="shared" si="0"/>
        <v>120</v>
      </c>
      <c r="AC6" s="129" t="s">
        <v>102</v>
      </c>
    </row>
    <row r="7" spans="1:29" ht="15.75" thickBot="1">
      <c r="A7" s="159" t="s">
        <v>37</v>
      </c>
      <c r="B7" s="159" t="s">
        <v>50</v>
      </c>
      <c r="C7" s="160" t="s">
        <v>78</v>
      </c>
      <c r="D7" s="62"/>
      <c r="E7" s="62" t="s">
        <v>124</v>
      </c>
      <c r="F7" s="62"/>
      <c r="G7" s="128">
        <v>40</v>
      </c>
      <c r="H7" s="125"/>
      <c r="I7" s="125"/>
      <c r="J7" s="125"/>
      <c r="K7" s="125"/>
      <c r="L7" s="125"/>
      <c r="M7" s="125"/>
      <c r="N7" s="125"/>
      <c r="O7" s="62">
        <v>30</v>
      </c>
      <c r="P7" s="62"/>
      <c r="Q7" s="128"/>
      <c r="R7" s="128"/>
      <c r="S7" s="128" t="s">
        <v>197</v>
      </c>
      <c r="T7" s="62"/>
      <c r="U7" s="62"/>
      <c r="V7" s="60">
        <v>40</v>
      </c>
      <c r="W7" s="60"/>
      <c r="X7" s="60"/>
      <c r="Y7" s="60"/>
      <c r="Z7" s="60"/>
      <c r="AA7" s="60"/>
      <c r="AB7" s="156">
        <f t="shared" si="0"/>
        <v>110</v>
      </c>
      <c r="AC7" s="129" t="s">
        <v>103</v>
      </c>
    </row>
    <row r="8" spans="1:29" ht="15.75" thickBot="1">
      <c r="A8" s="12" t="s">
        <v>5</v>
      </c>
      <c r="B8" s="12" t="s">
        <v>64</v>
      </c>
      <c r="C8" s="14" t="s">
        <v>82</v>
      </c>
      <c r="D8" s="63">
        <v>10</v>
      </c>
      <c r="E8" s="63"/>
      <c r="F8" s="63"/>
      <c r="G8" s="127">
        <v>30</v>
      </c>
      <c r="H8" s="126"/>
      <c r="I8" s="126"/>
      <c r="J8" s="126"/>
      <c r="K8" s="126"/>
      <c r="L8" s="126"/>
      <c r="M8" s="126"/>
      <c r="N8" s="126"/>
      <c r="O8" s="63">
        <v>60</v>
      </c>
      <c r="P8" s="63"/>
      <c r="Q8" s="127"/>
      <c r="R8" s="127"/>
      <c r="S8" s="127"/>
      <c r="T8" s="63"/>
      <c r="U8" s="63"/>
      <c r="V8" s="61"/>
      <c r="W8" s="61"/>
      <c r="X8" s="61"/>
      <c r="Y8" s="61"/>
      <c r="Z8" s="61"/>
      <c r="AA8" s="61"/>
      <c r="AB8" s="156">
        <f t="shared" si="0"/>
        <v>100</v>
      </c>
      <c r="AC8" s="129" t="s">
        <v>104</v>
      </c>
    </row>
    <row r="9" spans="1:29" ht="15.75" thickBot="1">
      <c r="A9" s="159" t="s">
        <v>22</v>
      </c>
      <c r="B9" s="159" t="s">
        <v>69</v>
      </c>
      <c r="C9" s="160" t="s">
        <v>73</v>
      </c>
      <c r="D9" s="127" t="s">
        <v>179</v>
      </c>
      <c r="E9" s="127"/>
      <c r="F9" s="127" t="s">
        <v>179</v>
      </c>
      <c r="G9" s="127"/>
      <c r="H9" s="127"/>
      <c r="I9" s="127"/>
      <c r="J9" s="127" t="s">
        <v>183</v>
      </c>
      <c r="K9" s="127"/>
      <c r="L9" s="127"/>
      <c r="M9" s="127" t="s">
        <v>220</v>
      </c>
      <c r="N9" s="127">
        <v>30</v>
      </c>
      <c r="O9" s="63">
        <v>30</v>
      </c>
      <c r="P9" s="63"/>
      <c r="Q9" s="127"/>
      <c r="R9" s="127">
        <v>24</v>
      </c>
      <c r="S9" s="127"/>
      <c r="T9" s="63"/>
      <c r="U9" s="63"/>
      <c r="V9" s="61"/>
      <c r="W9" s="61"/>
      <c r="X9" s="61"/>
      <c r="Y9" s="61"/>
      <c r="Z9" s="61"/>
      <c r="AA9" s="61"/>
      <c r="AB9" s="156">
        <f t="shared" si="0"/>
        <v>84</v>
      </c>
      <c r="AC9" s="129" t="s">
        <v>105</v>
      </c>
    </row>
    <row r="10" spans="1:29" ht="15.75" thickBot="1">
      <c r="A10" s="12" t="s">
        <v>221</v>
      </c>
      <c r="B10" s="12" t="s">
        <v>50</v>
      </c>
      <c r="C10" s="14" t="s">
        <v>82</v>
      </c>
      <c r="D10" s="63"/>
      <c r="E10" s="63"/>
      <c r="F10" s="63"/>
      <c r="G10" s="126"/>
      <c r="H10" s="126"/>
      <c r="I10" s="126"/>
      <c r="J10" s="127"/>
      <c r="K10" s="126"/>
      <c r="L10" s="126"/>
      <c r="M10" s="126"/>
      <c r="N10" s="126"/>
      <c r="O10" s="63"/>
      <c r="P10" s="63"/>
      <c r="Q10" s="126"/>
      <c r="R10" s="126"/>
      <c r="S10" s="126"/>
      <c r="T10" s="63"/>
      <c r="U10" s="63"/>
      <c r="V10" s="61"/>
      <c r="W10" s="61">
        <v>60</v>
      </c>
      <c r="X10" s="61"/>
      <c r="Y10" s="61"/>
      <c r="Z10" s="61"/>
      <c r="AA10" s="61"/>
      <c r="AB10" s="156">
        <f t="shared" si="0"/>
        <v>60</v>
      </c>
      <c r="AC10" s="129" t="s">
        <v>106</v>
      </c>
    </row>
    <row r="11" spans="1:29" ht="15.75" thickBot="1">
      <c r="A11" s="12" t="s">
        <v>9</v>
      </c>
      <c r="B11" s="12" t="s">
        <v>70</v>
      </c>
      <c r="C11" s="14" t="s">
        <v>86</v>
      </c>
      <c r="D11" s="63">
        <v>10</v>
      </c>
      <c r="E11" s="63"/>
      <c r="F11" s="63"/>
      <c r="G11" s="126"/>
      <c r="H11" s="126"/>
      <c r="I11" s="126"/>
      <c r="J11" s="126"/>
      <c r="K11" s="126"/>
      <c r="L11" s="126"/>
      <c r="M11" s="126"/>
      <c r="N11" s="126"/>
      <c r="O11" s="63"/>
      <c r="P11" s="63"/>
      <c r="Q11" s="127">
        <v>50</v>
      </c>
      <c r="R11" s="127"/>
      <c r="S11" s="127"/>
      <c r="T11" s="63"/>
      <c r="U11" s="63"/>
      <c r="V11" s="61"/>
      <c r="W11" s="61"/>
      <c r="X11" s="61"/>
      <c r="Y11" s="61"/>
      <c r="Z11" s="61"/>
      <c r="AA11" s="61"/>
      <c r="AB11" s="156">
        <f t="shared" si="0"/>
        <v>60</v>
      </c>
      <c r="AC11" s="129" t="s">
        <v>107</v>
      </c>
    </row>
    <row r="12" spans="1:29" ht="15.75" thickBot="1">
      <c r="A12" s="12" t="s">
        <v>199</v>
      </c>
      <c r="B12" s="12" t="s">
        <v>50</v>
      </c>
      <c r="C12" s="161" t="s">
        <v>83</v>
      </c>
      <c r="D12" s="63"/>
      <c r="E12" s="63"/>
      <c r="F12" s="63"/>
      <c r="G12" s="126"/>
      <c r="H12" s="126"/>
      <c r="I12" s="126"/>
      <c r="J12" s="126"/>
      <c r="K12" s="126"/>
      <c r="L12" s="126"/>
      <c r="M12" s="126"/>
      <c r="N12" s="126"/>
      <c r="O12" s="63"/>
      <c r="P12" s="63"/>
      <c r="Q12" s="127"/>
      <c r="R12" s="127"/>
      <c r="S12" s="127"/>
      <c r="T12" s="63">
        <v>50</v>
      </c>
      <c r="U12" s="63"/>
      <c r="V12" s="61"/>
      <c r="W12" s="61"/>
      <c r="X12" s="61"/>
      <c r="Y12" s="61"/>
      <c r="Z12" s="61"/>
      <c r="AA12" s="61"/>
      <c r="AB12" s="156">
        <f t="shared" si="0"/>
        <v>50</v>
      </c>
      <c r="AC12" s="129" t="s">
        <v>108</v>
      </c>
    </row>
    <row r="13" spans="1:29" ht="15.75" thickBot="1">
      <c r="A13" s="162" t="s">
        <v>3</v>
      </c>
      <c r="B13" s="162" t="s">
        <v>66</v>
      </c>
      <c r="C13" s="163" t="s">
        <v>80</v>
      </c>
      <c r="D13" s="63">
        <v>5</v>
      </c>
      <c r="E13" s="63">
        <v>18</v>
      </c>
      <c r="F13" s="63"/>
      <c r="G13" s="126"/>
      <c r="H13" s="127">
        <v>8</v>
      </c>
      <c r="I13" s="126"/>
      <c r="J13" s="126"/>
      <c r="K13" s="126"/>
      <c r="L13" s="126"/>
      <c r="M13" s="126"/>
      <c r="N13" s="126"/>
      <c r="O13" s="63"/>
      <c r="P13" s="63"/>
      <c r="Q13" s="126"/>
      <c r="R13" s="126"/>
      <c r="S13" s="126"/>
      <c r="T13" s="63"/>
      <c r="U13" s="63"/>
      <c r="V13" s="61"/>
      <c r="W13" s="61"/>
      <c r="X13" s="61"/>
      <c r="Y13" s="61"/>
      <c r="Z13" s="61"/>
      <c r="AA13" s="61"/>
      <c r="AB13" s="156">
        <f t="shared" si="0"/>
        <v>31</v>
      </c>
      <c r="AC13" s="129" t="s">
        <v>109</v>
      </c>
    </row>
    <row r="14" spans="1:29" ht="15.75" thickBot="1">
      <c r="A14" s="12" t="s">
        <v>1</v>
      </c>
      <c r="B14" s="12" t="s">
        <v>58</v>
      </c>
      <c r="C14" s="14" t="s">
        <v>82</v>
      </c>
      <c r="D14" s="63">
        <v>5</v>
      </c>
      <c r="E14" s="63"/>
      <c r="F14" s="63"/>
      <c r="G14" s="126"/>
      <c r="H14" s="126"/>
      <c r="I14" s="126"/>
      <c r="J14" s="127">
        <v>5</v>
      </c>
      <c r="K14" s="126"/>
      <c r="L14" s="126"/>
      <c r="M14" s="126"/>
      <c r="N14" s="126"/>
      <c r="O14" s="63"/>
      <c r="P14" s="63"/>
      <c r="Q14" s="126"/>
      <c r="R14" s="126"/>
      <c r="S14" s="126"/>
      <c r="T14" s="63">
        <v>20</v>
      </c>
      <c r="U14" s="63"/>
      <c r="V14" s="61"/>
      <c r="W14" s="61"/>
      <c r="X14" s="61"/>
      <c r="Y14" s="61"/>
      <c r="Z14" s="61"/>
      <c r="AA14" s="61"/>
      <c r="AB14" s="156">
        <f t="shared" si="0"/>
        <v>30</v>
      </c>
      <c r="AC14" s="129" t="s">
        <v>110</v>
      </c>
    </row>
    <row r="15" spans="1:29" ht="15.75" thickBot="1">
      <c r="A15" s="12" t="s">
        <v>25</v>
      </c>
      <c r="B15" s="12" t="s">
        <v>58</v>
      </c>
      <c r="C15" s="160" t="s">
        <v>79</v>
      </c>
      <c r="D15" s="63"/>
      <c r="E15" s="63"/>
      <c r="F15" s="63"/>
      <c r="G15" s="126"/>
      <c r="H15" s="126"/>
      <c r="I15" s="126"/>
      <c r="J15" s="127">
        <v>25</v>
      </c>
      <c r="K15" s="127"/>
      <c r="L15" s="127"/>
      <c r="M15" s="126"/>
      <c r="N15" s="126"/>
      <c r="O15" s="63"/>
      <c r="P15" s="63"/>
      <c r="Q15" s="126"/>
      <c r="R15" s="126"/>
      <c r="S15" s="126"/>
      <c r="T15" s="63"/>
      <c r="U15" s="63"/>
      <c r="V15" s="61"/>
      <c r="W15" s="61"/>
      <c r="X15" s="61"/>
      <c r="Y15" s="61"/>
      <c r="Z15" s="61"/>
      <c r="AA15" s="61"/>
      <c r="AB15" s="156">
        <f t="shared" si="0"/>
        <v>25</v>
      </c>
      <c r="AC15" s="129" t="s">
        <v>111</v>
      </c>
    </row>
    <row r="16" spans="1:29" ht="15.75" thickBot="1">
      <c r="A16" s="12" t="s">
        <v>15</v>
      </c>
      <c r="B16" s="12" t="s">
        <v>67</v>
      </c>
      <c r="C16" s="14" t="s">
        <v>86</v>
      </c>
      <c r="D16" s="63"/>
      <c r="E16" s="63">
        <v>18</v>
      </c>
      <c r="F16" s="63"/>
      <c r="G16" s="126"/>
      <c r="H16" s="126"/>
      <c r="I16" s="126"/>
      <c r="J16" s="126"/>
      <c r="K16" s="126"/>
      <c r="L16" s="126"/>
      <c r="M16" s="126"/>
      <c r="N16" s="126"/>
      <c r="O16" s="63"/>
      <c r="P16" s="63"/>
      <c r="Q16" s="126"/>
      <c r="R16" s="126"/>
      <c r="S16" s="126"/>
      <c r="T16" s="63"/>
      <c r="U16" s="63"/>
      <c r="V16" s="61"/>
      <c r="W16" s="61"/>
      <c r="X16" s="61"/>
      <c r="Y16" s="61"/>
      <c r="Z16" s="61"/>
      <c r="AA16" s="61"/>
      <c r="AB16" s="156">
        <f t="shared" si="0"/>
        <v>18</v>
      </c>
      <c r="AC16" s="129" t="s">
        <v>112</v>
      </c>
    </row>
    <row r="17" spans="1:29" ht="15.75" thickBot="1">
      <c r="A17" s="12" t="s">
        <v>4</v>
      </c>
      <c r="B17" s="12" t="s">
        <v>70</v>
      </c>
      <c r="C17" s="163" t="s">
        <v>84</v>
      </c>
      <c r="D17" s="63"/>
      <c r="E17" s="63"/>
      <c r="F17" s="63"/>
      <c r="G17" s="126"/>
      <c r="H17" s="126"/>
      <c r="I17" s="126"/>
      <c r="J17" s="127"/>
      <c r="K17" s="127"/>
      <c r="L17" s="127">
        <v>10</v>
      </c>
      <c r="M17" s="126"/>
      <c r="N17" s="126"/>
      <c r="O17" s="63"/>
      <c r="P17" s="63"/>
      <c r="Q17" s="126"/>
      <c r="R17" s="126"/>
      <c r="S17" s="126"/>
      <c r="T17" s="63"/>
      <c r="U17" s="63"/>
      <c r="V17" s="61"/>
      <c r="W17" s="61"/>
      <c r="X17" s="61"/>
      <c r="Y17" s="61"/>
      <c r="Z17" s="61"/>
      <c r="AA17" s="61">
        <v>3</v>
      </c>
      <c r="AB17" s="156">
        <f t="shared" si="0"/>
        <v>13</v>
      </c>
      <c r="AC17" s="129" t="s">
        <v>113</v>
      </c>
    </row>
    <row r="18" spans="1:29" ht="15.75" thickBot="1">
      <c r="A18" s="159" t="s">
        <v>17</v>
      </c>
      <c r="B18" s="159" t="s">
        <v>55</v>
      </c>
      <c r="C18" s="161" t="s">
        <v>81</v>
      </c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3"/>
      <c r="W18" s="143"/>
      <c r="X18" s="143"/>
      <c r="Y18" s="145">
        <v>8</v>
      </c>
      <c r="Z18" s="145"/>
      <c r="AA18" s="145">
        <v>3</v>
      </c>
      <c r="AB18" s="156">
        <f t="shared" si="0"/>
        <v>11</v>
      </c>
      <c r="AC18" s="129" t="s">
        <v>114</v>
      </c>
    </row>
    <row r="19" spans="1:29" ht="15.75" thickBot="1">
      <c r="A19" s="162" t="s">
        <v>10</v>
      </c>
      <c r="B19" s="162" t="s">
        <v>65</v>
      </c>
      <c r="C19" s="163" t="s">
        <v>80</v>
      </c>
      <c r="D19" s="63"/>
      <c r="E19" s="63"/>
      <c r="F19" s="63"/>
      <c r="G19" s="126"/>
      <c r="H19" s="126"/>
      <c r="I19" s="126"/>
      <c r="J19" s="127">
        <v>10</v>
      </c>
      <c r="K19" s="127"/>
      <c r="L19" s="127"/>
      <c r="M19" s="126"/>
      <c r="N19" s="126"/>
      <c r="O19" s="63"/>
      <c r="P19" s="63"/>
      <c r="Q19" s="126"/>
      <c r="R19" s="126"/>
      <c r="S19" s="126"/>
      <c r="T19" s="63"/>
      <c r="U19" s="63"/>
      <c r="V19" s="61"/>
      <c r="W19" s="61"/>
      <c r="X19" s="61"/>
      <c r="Y19" s="61"/>
      <c r="Z19" s="61"/>
      <c r="AA19" s="61"/>
      <c r="AB19" s="156">
        <f t="shared" si="0"/>
        <v>10</v>
      </c>
      <c r="AC19" s="129" t="s">
        <v>115</v>
      </c>
    </row>
    <row r="20" spans="1:29" ht="15.75" thickBot="1">
      <c r="A20" s="12" t="s">
        <v>0</v>
      </c>
      <c r="B20" s="12" t="s">
        <v>62</v>
      </c>
      <c r="C20" s="13" t="s">
        <v>182</v>
      </c>
      <c r="D20" s="63"/>
      <c r="E20" s="63"/>
      <c r="F20" s="63"/>
      <c r="G20" s="126"/>
      <c r="H20" s="126"/>
      <c r="I20" s="126"/>
      <c r="J20" s="127"/>
      <c r="K20" s="127">
        <v>6</v>
      </c>
      <c r="L20" s="127"/>
      <c r="M20" s="126"/>
      <c r="N20" s="126"/>
      <c r="O20" s="63"/>
      <c r="P20" s="63"/>
      <c r="Q20" s="126"/>
      <c r="R20" s="126"/>
      <c r="S20" s="126"/>
      <c r="T20" s="63"/>
      <c r="U20" s="63"/>
      <c r="V20" s="61"/>
      <c r="W20" s="61"/>
      <c r="X20" s="61"/>
      <c r="Y20" s="61"/>
      <c r="Z20" s="61"/>
      <c r="AA20" s="61">
        <v>3</v>
      </c>
      <c r="AB20" s="156">
        <f t="shared" si="0"/>
        <v>9</v>
      </c>
      <c r="AC20" s="129" t="s">
        <v>116</v>
      </c>
    </row>
    <row r="21" spans="1:29" ht="15.75" thickBot="1">
      <c r="A21" s="12" t="s">
        <v>52</v>
      </c>
      <c r="B21" s="12" t="s">
        <v>64</v>
      </c>
      <c r="C21" s="161" t="s">
        <v>83</v>
      </c>
      <c r="D21" s="63"/>
      <c r="E21" s="63"/>
      <c r="F21" s="63"/>
      <c r="G21" s="126"/>
      <c r="H21" s="126"/>
      <c r="I21" s="126"/>
      <c r="J21" s="127"/>
      <c r="K21" s="127"/>
      <c r="L21" s="127"/>
      <c r="M21" s="126"/>
      <c r="N21" s="126"/>
      <c r="O21" s="63"/>
      <c r="P21" s="63"/>
      <c r="Q21" s="126"/>
      <c r="R21" s="126"/>
      <c r="S21" s="126"/>
      <c r="T21" s="63">
        <v>8</v>
      </c>
      <c r="U21" s="63"/>
      <c r="V21" s="61"/>
      <c r="W21" s="61"/>
      <c r="X21" s="61"/>
      <c r="Y21" s="61"/>
      <c r="Z21" s="61"/>
      <c r="AA21" s="61"/>
      <c r="AB21" s="156">
        <f t="shared" si="0"/>
        <v>8</v>
      </c>
      <c r="AC21" s="129" t="s">
        <v>117</v>
      </c>
    </row>
    <row r="22" spans="1:29" ht="15.75" thickBot="1">
      <c r="A22" s="159" t="s">
        <v>27</v>
      </c>
      <c r="B22" s="159" t="s">
        <v>57</v>
      </c>
      <c r="C22" s="160" t="s">
        <v>78</v>
      </c>
      <c r="D22" s="63"/>
      <c r="E22" s="63"/>
      <c r="F22" s="63"/>
      <c r="G22" s="126"/>
      <c r="H22" s="126"/>
      <c r="I22" s="126"/>
      <c r="J22" s="127">
        <v>5</v>
      </c>
      <c r="K22" s="127"/>
      <c r="L22" s="127"/>
      <c r="M22" s="126"/>
      <c r="N22" s="126"/>
      <c r="O22" s="63"/>
      <c r="P22" s="63"/>
      <c r="Q22" s="126"/>
      <c r="R22" s="126"/>
      <c r="S22" s="126"/>
      <c r="T22" s="63"/>
      <c r="U22" s="63"/>
      <c r="V22" s="61"/>
      <c r="W22" s="61"/>
      <c r="X22" s="61"/>
      <c r="Y22" s="61"/>
      <c r="Z22" s="61"/>
      <c r="AA22" s="61"/>
      <c r="AB22" s="156">
        <f t="shared" si="0"/>
        <v>5</v>
      </c>
      <c r="AC22" s="129" t="s">
        <v>118</v>
      </c>
    </row>
    <row r="23" spans="1:29" ht="15.75" thickBot="1">
      <c r="A23" s="159" t="s">
        <v>184</v>
      </c>
      <c r="B23" s="159" t="s">
        <v>148</v>
      </c>
      <c r="C23" s="161" t="s">
        <v>81</v>
      </c>
      <c r="D23" s="63"/>
      <c r="E23" s="63"/>
      <c r="F23" s="63"/>
      <c r="G23" s="126"/>
      <c r="H23" s="126"/>
      <c r="I23" s="126"/>
      <c r="J23" s="127">
        <v>5</v>
      </c>
      <c r="K23" s="127"/>
      <c r="L23" s="127"/>
      <c r="M23" s="126"/>
      <c r="N23" s="126"/>
      <c r="O23" s="63"/>
      <c r="P23" s="63"/>
      <c r="Q23" s="126"/>
      <c r="R23" s="126"/>
      <c r="S23" s="126"/>
      <c r="T23" s="63"/>
      <c r="U23" s="63"/>
      <c r="V23" s="61"/>
      <c r="W23" s="61"/>
      <c r="X23" s="61"/>
      <c r="Y23" s="61"/>
      <c r="Z23" s="61"/>
      <c r="AA23" s="61"/>
      <c r="AB23" s="156">
        <f t="shared" si="0"/>
        <v>5</v>
      </c>
      <c r="AC23" s="129" t="s">
        <v>119</v>
      </c>
    </row>
    <row r="24" spans="1:29" ht="15.75" thickBot="1">
      <c r="A24" s="159" t="s">
        <v>132</v>
      </c>
      <c r="B24" s="159" t="s">
        <v>54</v>
      </c>
      <c r="C24" s="14" t="s">
        <v>80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3"/>
      <c r="W24" s="143"/>
      <c r="X24" s="143"/>
      <c r="Y24" s="145"/>
      <c r="Z24" s="145"/>
      <c r="AA24" s="145">
        <v>3</v>
      </c>
      <c r="AB24" s="156">
        <f t="shared" si="0"/>
        <v>3</v>
      </c>
      <c r="AC24" s="129" t="s">
        <v>120</v>
      </c>
    </row>
    <row r="25" spans="1:29" ht="15.75" thickBot="1">
      <c r="A25" s="159" t="s">
        <v>234</v>
      </c>
      <c r="B25" s="159" t="s">
        <v>62</v>
      </c>
      <c r="C25" s="14" t="s">
        <v>82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3"/>
      <c r="W25" s="143"/>
      <c r="X25" s="143"/>
      <c r="Y25" s="145"/>
      <c r="Z25" s="145"/>
      <c r="AA25" s="145">
        <v>3</v>
      </c>
      <c r="AB25" s="156">
        <f t="shared" si="0"/>
        <v>3</v>
      </c>
      <c r="AC25" s="129" t="s">
        <v>189</v>
      </c>
    </row>
    <row r="26" spans="1:29" ht="15.75" thickBot="1">
      <c r="A26" s="159" t="s">
        <v>21</v>
      </c>
      <c r="B26" s="159" t="s">
        <v>62</v>
      </c>
      <c r="C26" s="14" t="s">
        <v>83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3"/>
      <c r="W26" s="143"/>
      <c r="X26" s="143"/>
      <c r="Y26" s="145"/>
      <c r="Z26" s="145"/>
      <c r="AA26" s="145">
        <v>3</v>
      </c>
      <c r="AB26" s="156">
        <f t="shared" si="0"/>
        <v>3</v>
      </c>
      <c r="AC26" s="129" t="s">
        <v>174</v>
      </c>
    </row>
    <row r="27" spans="1:29" ht="15.75" thickBot="1">
      <c r="A27" s="159" t="s">
        <v>16</v>
      </c>
      <c r="B27" s="159" t="s">
        <v>55</v>
      </c>
      <c r="C27" s="13" t="s">
        <v>257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3"/>
      <c r="W27" s="143"/>
      <c r="X27" s="143"/>
      <c r="Y27" s="145"/>
      <c r="Z27" s="145"/>
      <c r="AA27" s="145">
        <v>3</v>
      </c>
      <c r="AB27" s="156">
        <f t="shared" si="0"/>
        <v>3</v>
      </c>
      <c r="AC27" s="129" t="s">
        <v>201</v>
      </c>
    </row>
    <row r="28" spans="1:29" ht="15.75" thickBot="1">
      <c r="A28" s="159" t="s">
        <v>141</v>
      </c>
      <c r="B28" s="159" t="s">
        <v>194</v>
      </c>
      <c r="C28" s="161" t="s">
        <v>81</v>
      </c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6"/>
      <c r="R28" s="146"/>
      <c r="S28" s="146"/>
      <c r="T28" s="144"/>
      <c r="U28" s="144"/>
      <c r="V28" s="143"/>
      <c r="W28" s="143"/>
      <c r="X28" s="143"/>
      <c r="Y28" s="145"/>
      <c r="Z28" s="145">
        <v>3</v>
      </c>
      <c r="AA28" s="145"/>
      <c r="AB28" s="156">
        <f t="shared" si="0"/>
        <v>3</v>
      </c>
      <c r="AC28" s="129" t="s">
        <v>190</v>
      </c>
    </row>
    <row r="29" spans="1:29" ht="15.75" thickBot="1">
      <c r="A29" s="159" t="s">
        <v>243</v>
      </c>
      <c r="B29" s="159" t="s">
        <v>54</v>
      </c>
      <c r="C29" s="161" t="s">
        <v>82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6"/>
      <c r="R29" s="146"/>
      <c r="S29" s="146"/>
      <c r="T29" s="144"/>
      <c r="U29" s="144"/>
      <c r="V29" s="143"/>
      <c r="W29" s="143"/>
      <c r="X29" s="143"/>
      <c r="Y29" s="145"/>
      <c r="Z29" s="145">
        <v>3</v>
      </c>
      <c r="AA29" s="164"/>
      <c r="AB29" s="156">
        <f t="shared" si="0"/>
        <v>3</v>
      </c>
      <c r="AC29" s="129" t="s">
        <v>202</v>
      </c>
    </row>
    <row r="30" spans="1:29" ht="15.75" thickBot="1">
      <c r="A30" s="159" t="s">
        <v>244</v>
      </c>
      <c r="B30" s="159" t="s">
        <v>246</v>
      </c>
      <c r="C30" s="161" t="s">
        <v>82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6"/>
      <c r="R30" s="146"/>
      <c r="S30" s="146"/>
      <c r="T30" s="144"/>
      <c r="U30" s="144"/>
      <c r="V30" s="143"/>
      <c r="W30" s="143"/>
      <c r="X30" s="143"/>
      <c r="Y30" s="145"/>
      <c r="Z30" s="145">
        <v>3</v>
      </c>
      <c r="AA30" s="145"/>
      <c r="AB30" s="156">
        <f t="shared" si="0"/>
        <v>3</v>
      </c>
      <c r="AC30" s="129" t="s">
        <v>191</v>
      </c>
    </row>
    <row r="31" spans="1:29" ht="15.75" thickBot="1">
      <c r="A31" s="159" t="s">
        <v>11</v>
      </c>
      <c r="B31" s="159" t="s">
        <v>64</v>
      </c>
      <c r="C31" s="161" t="s">
        <v>84</v>
      </c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6"/>
      <c r="R31" s="146"/>
      <c r="S31" s="146"/>
      <c r="T31" s="144"/>
      <c r="U31" s="144"/>
      <c r="V31" s="143"/>
      <c r="W31" s="143"/>
      <c r="X31" s="143"/>
      <c r="Y31" s="145"/>
      <c r="Z31" s="145">
        <v>3</v>
      </c>
      <c r="AA31" s="145"/>
      <c r="AB31" s="156">
        <f t="shared" si="0"/>
        <v>3</v>
      </c>
      <c r="AC31" s="129" t="s">
        <v>203</v>
      </c>
    </row>
    <row r="32" spans="1:29" ht="15.75" thickBot="1">
      <c r="A32" s="159" t="s">
        <v>226</v>
      </c>
      <c r="B32" s="159" t="s">
        <v>148</v>
      </c>
      <c r="C32" s="161" t="s">
        <v>245</v>
      </c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6"/>
      <c r="R32" s="146"/>
      <c r="S32" s="146"/>
      <c r="T32" s="144"/>
      <c r="U32" s="144"/>
      <c r="V32" s="143"/>
      <c r="W32" s="143"/>
      <c r="X32" s="143"/>
      <c r="Y32" s="145"/>
      <c r="Z32" s="145">
        <v>3</v>
      </c>
      <c r="AA32" s="145"/>
      <c r="AB32" s="156">
        <f t="shared" si="0"/>
        <v>3</v>
      </c>
      <c r="AC32" s="129" t="s">
        <v>204</v>
      </c>
    </row>
    <row r="33" spans="1:29" ht="15.75" thickBot="1">
      <c r="A33" s="12" t="s">
        <v>49</v>
      </c>
      <c r="B33" s="12" t="s">
        <v>50</v>
      </c>
      <c r="C33" s="14" t="s">
        <v>83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3"/>
      <c r="W33" s="143"/>
      <c r="X33" s="143"/>
      <c r="Y33" s="145"/>
      <c r="Z33" s="61">
        <v>3</v>
      </c>
      <c r="AA33" s="61"/>
      <c r="AB33" s="156">
        <f t="shared" si="0"/>
        <v>3</v>
      </c>
      <c r="AC33" s="129" t="s">
        <v>192</v>
      </c>
    </row>
  </sheetData>
  <sheetProtection/>
  <mergeCells count="3">
    <mergeCell ref="A2:C2"/>
    <mergeCell ref="AC1:AC2"/>
    <mergeCell ref="AB1:A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40">
      <selection activeCell="X98" sqref="X98"/>
    </sheetView>
  </sheetViews>
  <sheetFormatPr defaultColWidth="9.140625" defaultRowHeight="15"/>
  <cols>
    <col min="1" max="1" width="18.8515625" style="0" bestFit="1" customWidth="1"/>
    <col min="2" max="2" width="6.421875" style="0" bestFit="1" customWidth="1"/>
    <col min="3" max="3" width="9.421875" style="0" bestFit="1" customWidth="1"/>
    <col min="4" max="4" width="7.8515625" style="0" bestFit="1" customWidth="1"/>
    <col min="5" max="5" width="5.00390625" style="0" bestFit="1" customWidth="1"/>
    <col min="6" max="6" width="8.7109375" style="0" bestFit="1" customWidth="1"/>
    <col min="7" max="7" width="5.00390625" style="0" bestFit="1" customWidth="1"/>
    <col min="8" max="8" width="12.28125" style="0" bestFit="1" customWidth="1"/>
    <col min="9" max="9" width="5.00390625" style="0" bestFit="1" customWidth="1"/>
  </cols>
  <sheetData>
    <row r="1" spans="1:13" ht="30.75" thickBot="1">
      <c r="A1" s="41" t="s">
        <v>35</v>
      </c>
      <c r="B1" s="42" t="s">
        <v>74</v>
      </c>
      <c r="C1" s="41" t="s">
        <v>34</v>
      </c>
      <c r="D1" s="77" t="s">
        <v>44</v>
      </c>
      <c r="E1" s="78" t="s">
        <v>39</v>
      </c>
      <c r="F1" s="75" t="s">
        <v>134</v>
      </c>
      <c r="G1" s="76" t="s">
        <v>39</v>
      </c>
      <c r="H1" s="57" t="s">
        <v>33</v>
      </c>
      <c r="I1" s="43" t="s">
        <v>39</v>
      </c>
      <c r="J1" s="216" t="s">
        <v>41</v>
      </c>
      <c r="K1" s="216" t="s">
        <v>40</v>
      </c>
      <c r="L1" s="211" t="s">
        <v>42</v>
      </c>
      <c r="M1" s="197" t="s">
        <v>98</v>
      </c>
    </row>
    <row r="2" spans="1:13" ht="15.75" thickBot="1">
      <c r="A2" s="230" t="s">
        <v>89</v>
      </c>
      <c r="B2" s="231"/>
      <c r="C2" s="232"/>
      <c r="D2" s="239">
        <v>42370</v>
      </c>
      <c r="E2" s="240"/>
      <c r="F2" s="241">
        <v>42676</v>
      </c>
      <c r="G2" s="242"/>
      <c r="H2" s="195">
        <v>42705</v>
      </c>
      <c r="I2" s="196"/>
      <c r="J2" s="237"/>
      <c r="K2" s="237"/>
      <c r="L2" s="238"/>
      <c r="M2" s="198"/>
    </row>
    <row r="3" spans="1:13" ht="15">
      <c r="A3" s="178" t="s">
        <v>36</v>
      </c>
      <c r="B3" s="175" t="s">
        <v>64</v>
      </c>
      <c r="C3" s="179" t="s">
        <v>77</v>
      </c>
      <c r="D3" s="187"/>
      <c r="E3" s="188"/>
      <c r="F3" s="188"/>
      <c r="G3" s="188"/>
      <c r="H3" s="188"/>
      <c r="I3" s="189"/>
      <c r="J3" s="150">
        <f>SUM(F3*G3+H3*I3+D3*E3)</f>
        <v>0</v>
      </c>
      <c r="K3" s="190">
        <v>520</v>
      </c>
      <c r="L3" s="148">
        <f aca="true" t="shared" si="0" ref="L3:L22">SUM(J3+K3)</f>
        <v>520</v>
      </c>
      <c r="M3" s="165" t="s">
        <v>99</v>
      </c>
    </row>
    <row r="4" spans="1:13" ht="15">
      <c r="A4" s="180" t="s">
        <v>8</v>
      </c>
      <c r="B4" s="5" t="s">
        <v>50</v>
      </c>
      <c r="C4" s="181" t="s">
        <v>81</v>
      </c>
      <c r="D4" s="168"/>
      <c r="E4" s="92"/>
      <c r="F4" s="92"/>
      <c r="G4" s="92"/>
      <c r="H4" s="92">
        <v>6</v>
      </c>
      <c r="I4" s="104">
        <v>1.5</v>
      </c>
      <c r="J4" s="169">
        <f>D4*E4+F4*G4+H4*I4</f>
        <v>9</v>
      </c>
      <c r="K4" s="147">
        <v>220</v>
      </c>
      <c r="L4" s="35">
        <f t="shared" si="0"/>
        <v>229</v>
      </c>
      <c r="M4" s="166" t="s">
        <v>100</v>
      </c>
    </row>
    <row r="5" spans="1:13" ht="15">
      <c r="A5" s="180" t="s">
        <v>38</v>
      </c>
      <c r="B5" s="5" t="s">
        <v>64</v>
      </c>
      <c r="C5" s="181" t="s">
        <v>84</v>
      </c>
      <c r="D5" s="168"/>
      <c r="E5" s="92"/>
      <c r="F5" s="92"/>
      <c r="G5" s="92"/>
      <c r="H5" s="92"/>
      <c r="I5" s="104"/>
      <c r="J5" s="169">
        <f>D5*E5+F5*G5+H5*I5</f>
        <v>0</v>
      </c>
      <c r="K5" s="147">
        <v>210</v>
      </c>
      <c r="L5" s="35">
        <f t="shared" si="0"/>
        <v>210</v>
      </c>
      <c r="M5" s="165" t="s">
        <v>101</v>
      </c>
    </row>
    <row r="6" spans="1:13" ht="15">
      <c r="A6" s="180" t="s">
        <v>2</v>
      </c>
      <c r="B6" s="5" t="s">
        <v>50</v>
      </c>
      <c r="C6" s="181" t="s">
        <v>85</v>
      </c>
      <c r="D6" s="168"/>
      <c r="E6" s="92"/>
      <c r="F6" s="92"/>
      <c r="G6" s="92"/>
      <c r="H6" s="92"/>
      <c r="I6" s="104"/>
      <c r="J6" s="169">
        <f>D6*E6+F6*G6+H6*I6</f>
        <v>0</v>
      </c>
      <c r="K6" s="147">
        <v>140</v>
      </c>
      <c r="L6" s="35">
        <f t="shared" si="0"/>
        <v>140</v>
      </c>
      <c r="M6" s="165" t="s">
        <v>102</v>
      </c>
    </row>
    <row r="7" spans="1:13" ht="15">
      <c r="A7" s="182" t="s">
        <v>37</v>
      </c>
      <c r="B7" s="176" t="s">
        <v>50</v>
      </c>
      <c r="C7" s="183" t="s">
        <v>78</v>
      </c>
      <c r="D7" s="167"/>
      <c r="E7" s="91"/>
      <c r="F7" s="91"/>
      <c r="G7" s="91"/>
      <c r="H7" s="91"/>
      <c r="I7" s="93"/>
      <c r="J7" s="170">
        <f>SUM(F7*G7+H7*I7+D7*E7)</f>
        <v>0</v>
      </c>
      <c r="K7" s="174">
        <v>110</v>
      </c>
      <c r="L7" s="35">
        <f t="shared" si="0"/>
        <v>110</v>
      </c>
      <c r="M7" s="166" t="s">
        <v>103</v>
      </c>
    </row>
    <row r="8" spans="1:13" ht="15">
      <c r="A8" s="180" t="s">
        <v>5</v>
      </c>
      <c r="B8" s="5" t="s">
        <v>64</v>
      </c>
      <c r="C8" s="181" t="s">
        <v>82</v>
      </c>
      <c r="D8" s="168"/>
      <c r="E8" s="92"/>
      <c r="F8" s="92"/>
      <c r="G8" s="92"/>
      <c r="H8" s="92">
        <v>14</v>
      </c>
      <c r="I8" s="104">
        <v>1.5</v>
      </c>
      <c r="J8" s="171">
        <f>D8*E8+F8*G8+H8*I8</f>
        <v>21</v>
      </c>
      <c r="K8" s="147">
        <v>100</v>
      </c>
      <c r="L8" s="35">
        <f t="shared" si="0"/>
        <v>121</v>
      </c>
      <c r="M8" s="165" t="s">
        <v>104</v>
      </c>
    </row>
    <row r="9" spans="1:13" ht="15">
      <c r="A9" s="180" t="s">
        <v>199</v>
      </c>
      <c r="B9" s="5" t="s">
        <v>50</v>
      </c>
      <c r="C9" s="181" t="s">
        <v>83</v>
      </c>
      <c r="D9" s="168"/>
      <c r="E9" s="92"/>
      <c r="F9" s="92"/>
      <c r="G9" s="92"/>
      <c r="H9" s="92"/>
      <c r="I9" s="104"/>
      <c r="J9" s="169">
        <f>D9*E9+F9*G9+H9*I9</f>
        <v>0</v>
      </c>
      <c r="K9" s="147">
        <v>100</v>
      </c>
      <c r="L9" s="35">
        <f t="shared" si="0"/>
        <v>100</v>
      </c>
      <c r="M9" s="165" t="s">
        <v>105</v>
      </c>
    </row>
    <row r="10" spans="1:13" ht="15">
      <c r="A10" s="182" t="s">
        <v>22</v>
      </c>
      <c r="B10" s="176" t="s">
        <v>69</v>
      </c>
      <c r="C10" s="183" t="s">
        <v>73</v>
      </c>
      <c r="D10" s="167"/>
      <c r="E10" s="91"/>
      <c r="F10" s="91"/>
      <c r="G10" s="91"/>
      <c r="H10" s="91">
        <v>14</v>
      </c>
      <c r="I10" s="93">
        <v>1</v>
      </c>
      <c r="J10" s="172">
        <f>SUM(F10*G10+H10*I10+D10*E10)</f>
        <v>14</v>
      </c>
      <c r="K10" s="174">
        <v>84</v>
      </c>
      <c r="L10" s="35">
        <f t="shared" si="0"/>
        <v>98</v>
      </c>
      <c r="M10" s="166" t="s">
        <v>106</v>
      </c>
    </row>
    <row r="11" spans="1:13" ht="15">
      <c r="A11" s="180" t="s">
        <v>49</v>
      </c>
      <c r="B11" s="5" t="s">
        <v>50</v>
      </c>
      <c r="C11" s="181" t="s">
        <v>82</v>
      </c>
      <c r="D11" s="168">
        <v>10</v>
      </c>
      <c r="E11" s="92">
        <v>1.5</v>
      </c>
      <c r="F11" s="92"/>
      <c r="G11" s="92"/>
      <c r="H11" s="92">
        <v>3</v>
      </c>
      <c r="I11" s="104">
        <v>1.5</v>
      </c>
      <c r="J11" s="171">
        <f>D11*E11+F11*G11+H11*I11</f>
        <v>19.5</v>
      </c>
      <c r="K11" s="147">
        <v>60</v>
      </c>
      <c r="L11" s="35">
        <f t="shared" si="0"/>
        <v>79.5</v>
      </c>
      <c r="M11" s="165" t="s">
        <v>107</v>
      </c>
    </row>
    <row r="12" spans="1:13" ht="15">
      <c r="A12" s="180" t="s">
        <v>9</v>
      </c>
      <c r="B12" s="5" t="s">
        <v>70</v>
      </c>
      <c r="C12" s="181" t="s">
        <v>83</v>
      </c>
      <c r="D12" s="168"/>
      <c r="E12" s="92"/>
      <c r="F12" s="92"/>
      <c r="G12" s="92"/>
      <c r="H12" s="92"/>
      <c r="I12" s="104"/>
      <c r="J12" s="169">
        <f>D12*E12+F12*G12+H12*I12</f>
        <v>0</v>
      </c>
      <c r="K12" s="147">
        <v>60</v>
      </c>
      <c r="L12" s="35">
        <f t="shared" si="0"/>
        <v>60</v>
      </c>
      <c r="M12" s="165" t="s">
        <v>108</v>
      </c>
    </row>
    <row r="13" spans="1:13" ht="15">
      <c r="A13" s="180" t="s">
        <v>1</v>
      </c>
      <c r="B13" s="5" t="s">
        <v>58</v>
      </c>
      <c r="C13" s="181" t="s">
        <v>82</v>
      </c>
      <c r="D13" s="168"/>
      <c r="E13" s="92"/>
      <c r="F13" s="92"/>
      <c r="G13" s="92"/>
      <c r="H13" s="92">
        <v>9</v>
      </c>
      <c r="I13" s="104">
        <v>1.5</v>
      </c>
      <c r="J13" s="171">
        <f>D13*E13+F13*G13+H13*I13</f>
        <v>13.5</v>
      </c>
      <c r="K13" s="147">
        <v>50</v>
      </c>
      <c r="L13" s="35">
        <f t="shared" si="0"/>
        <v>63.5</v>
      </c>
      <c r="M13" s="166" t="s">
        <v>109</v>
      </c>
    </row>
    <row r="14" spans="1:13" ht="15">
      <c r="A14" s="180" t="s">
        <v>3</v>
      </c>
      <c r="B14" s="5" t="s">
        <v>66</v>
      </c>
      <c r="C14" s="181" t="s">
        <v>80</v>
      </c>
      <c r="D14" s="168"/>
      <c r="E14" s="92"/>
      <c r="F14" s="92">
        <v>10</v>
      </c>
      <c r="G14" s="92">
        <v>1.25</v>
      </c>
      <c r="H14" s="92"/>
      <c r="I14" s="104"/>
      <c r="J14" s="171">
        <f>D14*E14+F14*G14+H14*I14</f>
        <v>12.5</v>
      </c>
      <c r="K14" s="147">
        <v>31</v>
      </c>
      <c r="L14" s="35">
        <f t="shared" si="0"/>
        <v>43.5</v>
      </c>
      <c r="M14" s="165" t="s">
        <v>110</v>
      </c>
    </row>
    <row r="15" spans="1:13" ht="15">
      <c r="A15" s="182" t="s">
        <v>25</v>
      </c>
      <c r="B15" s="176" t="s">
        <v>58</v>
      </c>
      <c r="C15" s="183" t="s">
        <v>79</v>
      </c>
      <c r="D15" s="167">
        <v>4</v>
      </c>
      <c r="E15" s="91">
        <v>1</v>
      </c>
      <c r="F15" s="91"/>
      <c r="G15" s="91"/>
      <c r="H15" s="91">
        <v>14</v>
      </c>
      <c r="I15" s="93">
        <v>1.25</v>
      </c>
      <c r="J15" s="172">
        <f>SUM(F15*G15+H15*I15+D15*E15)</f>
        <v>21.5</v>
      </c>
      <c r="K15" s="174">
        <v>25</v>
      </c>
      <c r="L15" s="35">
        <f t="shared" si="0"/>
        <v>46.5</v>
      </c>
      <c r="M15" s="165" t="s">
        <v>111</v>
      </c>
    </row>
    <row r="16" spans="1:13" ht="15">
      <c r="A16" s="180" t="s">
        <v>15</v>
      </c>
      <c r="B16" s="5" t="s">
        <v>67</v>
      </c>
      <c r="C16" s="181" t="s">
        <v>83</v>
      </c>
      <c r="D16" s="168"/>
      <c r="E16" s="92"/>
      <c r="F16" s="92"/>
      <c r="G16" s="92"/>
      <c r="H16" s="92">
        <v>14</v>
      </c>
      <c r="I16" s="104">
        <v>1.5</v>
      </c>
      <c r="J16" s="171">
        <f aca="true" t="shared" si="1" ref="J16:J21">D16*E16+F16*G16+H16*I16</f>
        <v>21</v>
      </c>
      <c r="K16" s="147">
        <v>18</v>
      </c>
      <c r="L16" s="35">
        <f t="shared" si="0"/>
        <v>39</v>
      </c>
      <c r="M16" s="166" t="s">
        <v>112</v>
      </c>
    </row>
    <row r="17" spans="1:13" ht="15">
      <c r="A17" s="180" t="s">
        <v>52</v>
      </c>
      <c r="B17" s="5" t="s">
        <v>64</v>
      </c>
      <c r="C17" s="181" t="s">
        <v>83</v>
      </c>
      <c r="D17" s="168"/>
      <c r="E17" s="92"/>
      <c r="F17" s="92"/>
      <c r="G17" s="92"/>
      <c r="H17" s="92">
        <v>9</v>
      </c>
      <c r="I17" s="104">
        <v>1.5</v>
      </c>
      <c r="J17" s="171">
        <f t="shared" si="1"/>
        <v>13.5</v>
      </c>
      <c r="K17" s="147">
        <v>16</v>
      </c>
      <c r="L17" s="35">
        <f t="shared" si="0"/>
        <v>29.5</v>
      </c>
      <c r="M17" s="165" t="s">
        <v>113</v>
      </c>
    </row>
    <row r="18" spans="1:13" ht="15">
      <c r="A18" s="180" t="s">
        <v>4</v>
      </c>
      <c r="B18" s="5" t="s">
        <v>70</v>
      </c>
      <c r="C18" s="181" t="s">
        <v>84</v>
      </c>
      <c r="D18" s="168"/>
      <c r="E18" s="92"/>
      <c r="F18" s="92">
        <v>4</v>
      </c>
      <c r="G18" s="92">
        <v>1.25</v>
      </c>
      <c r="H18" s="92">
        <v>14</v>
      </c>
      <c r="I18" s="104">
        <v>1.25</v>
      </c>
      <c r="J18" s="171">
        <f t="shared" si="1"/>
        <v>22.5</v>
      </c>
      <c r="K18" s="147">
        <v>13</v>
      </c>
      <c r="L18" s="35">
        <f t="shared" si="0"/>
        <v>35.5</v>
      </c>
      <c r="M18" s="165" t="s">
        <v>114</v>
      </c>
    </row>
    <row r="19" spans="1:13" ht="15">
      <c r="A19" s="180" t="s">
        <v>17</v>
      </c>
      <c r="B19" s="5" t="s">
        <v>55</v>
      </c>
      <c r="C19" s="181" t="s">
        <v>81</v>
      </c>
      <c r="D19" s="168">
        <v>10</v>
      </c>
      <c r="E19" s="92">
        <v>1.5</v>
      </c>
      <c r="F19" s="92"/>
      <c r="G19" s="92"/>
      <c r="H19" s="92">
        <v>6</v>
      </c>
      <c r="I19" s="104">
        <v>1.5</v>
      </c>
      <c r="J19" s="171">
        <f t="shared" si="1"/>
        <v>24</v>
      </c>
      <c r="K19" s="147">
        <v>11</v>
      </c>
      <c r="L19" s="35">
        <f t="shared" si="0"/>
        <v>35</v>
      </c>
      <c r="M19" s="166" t="s">
        <v>115</v>
      </c>
    </row>
    <row r="20" spans="1:13" ht="15">
      <c r="A20" s="180" t="s">
        <v>10</v>
      </c>
      <c r="B20" s="5" t="s">
        <v>65</v>
      </c>
      <c r="C20" s="181" t="s">
        <v>80</v>
      </c>
      <c r="D20" s="168">
        <v>10</v>
      </c>
      <c r="E20" s="92">
        <v>1.5</v>
      </c>
      <c r="F20" s="92"/>
      <c r="G20" s="92"/>
      <c r="H20" s="92"/>
      <c r="I20" s="104"/>
      <c r="J20" s="171">
        <f t="shared" si="1"/>
        <v>15</v>
      </c>
      <c r="K20" s="147">
        <v>10</v>
      </c>
      <c r="L20" s="35">
        <f t="shared" si="0"/>
        <v>25</v>
      </c>
      <c r="M20" s="165" t="s">
        <v>116</v>
      </c>
    </row>
    <row r="21" spans="1:13" ht="15">
      <c r="A21" s="180" t="s">
        <v>0</v>
      </c>
      <c r="B21" s="5" t="s">
        <v>62</v>
      </c>
      <c r="C21" s="181" t="s">
        <v>43</v>
      </c>
      <c r="D21" s="168"/>
      <c r="E21" s="92"/>
      <c r="F21" s="92">
        <v>10</v>
      </c>
      <c r="G21" s="92">
        <v>1</v>
      </c>
      <c r="H21" s="92">
        <v>14</v>
      </c>
      <c r="I21" s="104">
        <v>1.25</v>
      </c>
      <c r="J21" s="171">
        <f t="shared" si="1"/>
        <v>27.5</v>
      </c>
      <c r="K21" s="147">
        <v>9</v>
      </c>
      <c r="L21" s="35">
        <f t="shared" si="0"/>
        <v>36.5</v>
      </c>
      <c r="M21" s="165" t="s">
        <v>117</v>
      </c>
    </row>
    <row r="22" spans="1:13" ht="15">
      <c r="A22" s="182" t="s">
        <v>27</v>
      </c>
      <c r="B22" s="176" t="s">
        <v>57</v>
      </c>
      <c r="C22" s="183" t="s">
        <v>78</v>
      </c>
      <c r="D22" s="167"/>
      <c r="E22" s="91"/>
      <c r="F22" s="91"/>
      <c r="G22" s="91"/>
      <c r="H22" s="91">
        <v>14</v>
      </c>
      <c r="I22" s="93">
        <v>1.25</v>
      </c>
      <c r="J22" s="172">
        <f>SUM(F22*G22+H22*I22+D22*E22)</f>
        <v>17.5</v>
      </c>
      <c r="K22" s="174">
        <v>5</v>
      </c>
      <c r="L22" s="35">
        <f t="shared" si="0"/>
        <v>22.5</v>
      </c>
      <c r="M22" s="166" t="s">
        <v>118</v>
      </c>
    </row>
    <row r="23" spans="1:13" ht="15">
      <c r="A23" s="180" t="s">
        <v>184</v>
      </c>
      <c r="B23" s="5" t="s">
        <v>148</v>
      </c>
      <c r="C23" s="181" t="s">
        <v>81</v>
      </c>
      <c r="D23" s="168"/>
      <c r="E23" s="92"/>
      <c r="F23" s="92"/>
      <c r="G23" s="92"/>
      <c r="H23" s="92"/>
      <c r="I23" s="104"/>
      <c r="J23" s="169">
        <f>D23*E23+F23*G23+H23*I23</f>
        <v>0</v>
      </c>
      <c r="K23" s="147">
        <v>5</v>
      </c>
      <c r="L23" s="105">
        <v>10</v>
      </c>
      <c r="M23" s="165" t="s">
        <v>119</v>
      </c>
    </row>
    <row r="24" spans="1:13" ht="15">
      <c r="A24" s="182" t="s">
        <v>29</v>
      </c>
      <c r="B24" s="176" t="s">
        <v>65</v>
      </c>
      <c r="C24" s="183" t="s">
        <v>77</v>
      </c>
      <c r="D24" s="167"/>
      <c r="E24" s="91"/>
      <c r="F24" s="91"/>
      <c r="G24" s="91"/>
      <c r="H24" s="91"/>
      <c r="I24" s="93"/>
      <c r="J24" s="170">
        <f>SUM(F24*G24+H24*I24+D24*E24)</f>
        <v>0</v>
      </c>
      <c r="K24" s="174">
        <v>4</v>
      </c>
      <c r="L24" s="35">
        <f aca="true" t="shared" si="2" ref="L24:L32">SUM(J24+K24)</f>
        <v>4</v>
      </c>
      <c r="M24" s="165" t="s">
        <v>120</v>
      </c>
    </row>
    <row r="25" spans="1:13" ht="15">
      <c r="A25" s="180" t="s">
        <v>132</v>
      </c>
      <c r="B25" s="5" t="s">
        <v>54</v>
      </c>
      <c r="C25" s="181" t="s">
        <v>80</v>
      </c>
      <c r="D25" s="168">
        <v>6</v>
      </c>
      <c r="E25" s="92">
        <v>1.5</v>
      </c>
      <c r="F25" s="92"/>
      <c r="G25" s="92"/>
      <c r="H25" s="92">
        <v>14</v>
      </c>
      <c r="I25" s="104">
        <v>1.5</v>
      </c>
      <c r="J25" s="171">
        <f aca="true" t="shared" si="3" ref="J25:J39">D25*E25+F25*G25+H25*I25</f>
        <v>30</v>
      </c>
      <c r="K25" s="147">
        <v>3</v>
      </c>
      <c r="L25" s="35">
        <f t="shared" si="2"/>
        <v>33</v>
      </c>
      <c r="M25" s="166" t="s">
        <v>189</v>
      </c>
    </row>
    <row r="26" spans="1:13" ht="15">
      <c r="A26" s="180" t="s">
        <v>16</v>
      </c>
      <c r="B26" s="5" t="s">
        <v>55</v>
      </c>
      <c r="C26" s="181" t="s">
        <v>85</v>
      </c>
      <c r="D26" s="168">
        <v>10</v>
      </c>
      <c r="E26" s="92">
        <v>1.25</v>
      </c>
      <c r="F26" s="92"/>
      <c r="G26" s="92"/>
      <c r="H26" s="92">
        <v>14</v>
      </c>
      <c r="I26" s="104">
        <v>1.25</v>
      </c>
      <c r="J26" s="171">
        <f t="shared" si="3"/>
        <v>30</v>
      </c>
      <c r="K26" s="147">
        <v>3</v>
      </c>
      <c r="L26" s="35">
        <f t="shared" si="2"/>
        <v>33</v>
      </c>
      <c r="M26" s="165" t="s">
        <v>174</v>
      </c>
    </row>
    <row r="27" spans="1:13" ht="15">
      <c r="A27" s="180" t="s">
        <v>21</v>
      </c>
      <c r="B27" s="5" t="s">
        <v>62</v>
      </c>
      <c r="C27" s="181" t="s">
        <v>83</v>
      </c>
      <c r="D27" s="168">
        <v>10</v>
      </c>
      <c r="E27" s="92">
        <v>1.25</v>
      </c>
      <c r="F27" s="92">
        <v>6</v>
      </c>
      <c r="G27" s="92">
        <v>1.5</v>
      </c>
      <c r="H27" s="92">
        <v>3</v>
      </c>
      <c r="I27" s="104">
        <v>1.5</v>
      </c>
      <c r="J27" s="171">
        <f t="shared" si="3"/>
        <v>26</v>
      </c>
      <c r="K27" s="147">
        <v>3</v>
      </c>
      <c r="L27" s="35">
        <f t="shared" si="2"/>
        <v>29</v>
      </c>
      <c r="M27" s="165" t="s">
        <v>201</v>
      </c>
    </row>
    <row r="28" spans="1:13" ht="15">
      <c r="A28" s="180" t="s">
        <v>226</v>
      </c>
      <c r="B28" s="5" t="s">
        <v>148</v>
      </c>
      <c r="C28" s="181" t="s">
        <v>43</v>
      </c>
      <c r="D28" s="168"/>
      <c r="E28" s="92"/>
      <c r="F28" s="92">
        <v>6</v>
      </c>
      <c r="G28" s="92">
        <v>1</v>
      </c>
      <c r="H28" s="92">
        <v>9</v>
      </c>
      <c r="I28" s="104">
        <v>1.25</v>
      </c>
      <c r="J28" s="171">
        <f t="shared" si="3"/>
        <v>17.25</v>
      </c>
      <c r="K28" s="147">
        <v>3</v>
      </c>
      <c r="L28" s="35">
        <f t="shared" si="2"/>
        <v>20.25</v>
      </c>
      <c r="M28" s="166" t="s">
        <v>190</v>
      </c>
    </row>
    <row r="29" spans="1:13" ht="15">
      <c r="A29" s="180" t="s">
        <v>141</v>
      </c>
      <c r="B29" s="5" t="s">
        <v>194</v>
      </c>
      <c r="C29" s="181" t="s">
        <v>81</v>
      </c>
      <c r="D29" s="168">
        <v>4</v>
      </c>
      <c r="E29" s="92">
        <v>1.5</v>
      </c>
      <c r="F29" s="92">
        <v>4</v>
      </c>
      <c r="G29" s="92">
        <v>1.5</v>
      </c>
      <c r="H29" s="92">
        <v>3</v>
      </c>
      <c r="I29" s="104">
        <v>1.5</v>
      </c>
      <c r="J29" s="171">
        <f t="shared" si="3"/>
        <v>16.5</v>
      </c>
      <c r="K29" s="147">
        <v>3</v>
      </c>
      <c r="L29" s="35">
        <f t="shared" si="2"/>
        <v>19.5</v>
      </c>
      <c r="M29" s="165" t="s">
        <v>202</v>
      </c>
    </row>
    <row r="30" spans="1:13" ht="15">
      <c r="A30" s="180" t="s">
        <v>11</v>
      </c>
      <c r="B30" s="5" t="s">
        <v>64</v>
      </c>
      <c r="C30" s="181" t="s">
        <v>84</v>
      </c>
      <c r="D30" s="168"/>
      <c r="E30" s="92"/>
      <c r="F30" s="92">
        <v>6</v>
      </c>
      <c r="G30" s="92">
        <v>1.25</v>
      </c>
      <c r="H30" s="92">
        <v>6</v>
      </c>
      <c r="I30" s="104">
        <v>1.25</v>
      </c>
      <c r="J30" s="171">
        <f t="shared" si="3"/>
        <v>15</v>
      </c>
      <c r="K30" s="147">
        <v>3</v>
      </c>
      <c r="L30" s="35">
        <f t="shared" si="2"/>
        <v>18</v>
      </c>
      <c r="M30" s="165" t="s">
        <v>191</v>
      </c>
    </row>
    <row r="31" spans="1:13" ht="15">
      <c r="A31" s="180" t="s">
        <v>94</v>
      </c>
      <c r="B31" s="5" t="s">
        <v>54</v>
      </c>
      <c r="C31" s="181" t="s">
        <v>81</v>
      </c>
      <c r="D31" s="168"/>
      <c r="E31" s="92"/>
      <c r="F31" s="92">
        <v>2</v>
      </c>
      <c r="G31" s="92">
        <v>1.5</v>
      </c>
      <c r="H31" s="92"/>
      <c r="I31" s="104"/>
      <c r="J31" s="169">
        <f t="shared" si="3"/>
        <v>3</v>
      </c>
      <c r="K31" s="147">
        <v>3</v>
      </c>
      <c r="L31" s="35">
        <f t="shared" si="2"/>
        <v>6</v>
      </c>
      <c r="M31" s="166" t="s">
        <v>203</v>
      </c>
    </row>
    <row r="32" spans="1:13" ht="15">
      <c r="A32" s="180" t="s">
        <v>234</v>
      </c>
      <c r="B32" s="5" t="s">
        <v>62</v>
      </c>
      <c r="C32" s="181" t="s">
        <v>82</v>
      </c>
      <c r="D32" s="168"/>
      <c r="E32" s="92"/>
      <c r="F32" s="92">
        <v>2</v>
      </c>
      <c r="G32" s="92">
        <v>1.5</v>
      </c>
      <c r="H32" s="92"/>
      <c r="I32" s="104"/>
      <c r="J32" s="169">
        <f t="shared" si="3"/>
        <v>3</v>
      </c>
      <c r="K32" s="147">
        <v>3</v>
      </c>
      <c r="L32" s="35">
        <f t="shared" si="2"/>
        <v>6</v>
      </c>
      <c r="M32" s="165" t="s">
        <v>204</v>
      </c>
    </row>
    <row r="33" spans="1:13" ht="15">
      <c r="A33" s="180" t="s">
        <v>243</v>
      </c>
      <c r="B33" s="5" t="s">
        <v>54</v>
      </c>
      <c r="C33" s="181" t="s">
        <v>82</v>
      </c>
      <c r="D33" s="168"/>
      <c r="E33" s="92"/>
      <c r="F33" s="92"/>
      <c r="G33" s="92"/>
      <c r="H33" s="92"/>
      <c r="I33" s="104"/>
      <c r="J33" s="169">
        <f t="shared" si="3"/>
        <v>0</v>
      </c>
      <c r="K33" s="147">
        <v>3</v>
      </c>
      <c r="L33" s="35">
        <v>3</v>
      </c>
      <c r="M33" s="165" t="s">
        <v>192</v>
      </c>
    </row>
    <row r="34" spans="1:13" ht="15">
      <c r="A34" s="180" t="s">
        <v>244</v>
      </c>
      <c r="B34" s="5" t="s">
        <v>246</v>
      </c>
      <c r="C34" s="181" t="s">
        <v>82</v>
      </c>
      <c r="D34" s="168"/>
      <c r="E34" s="92"/>
      <c r="F34" s="92"/>
      <c r="G34" s="92"/>
      <c r="H34" s="92">
        <v>6</v>
      </c>
      <c r="I34" s="104">
        <v>1.5</v>
      </c>
      <c r="J34" s="169">
        <f t="shared" si="3"/>
        <v>9</v>
      </c>
      <c r="K34" s="147">
        <v>3</v>
      </c>
      <c r="L34" s="35">
        <v>3</v>
      </c>
      <c r="M34" s="166" t="s">
        <v>171</v>
      </c>
    </row>
    <row r="35" spans="1:13" ht="15">
      <c r="A35" s="180" t="s">
        <v>49</v>
      </c>
      <c r="B35" s="5" t="s">
        <v>50</v>
      </c>
      <c r="C35" s="181" t="s">
        <v>83</v>
      </c>
      <c r="D35" s="168"/>
      <c r="E35" s="92"/>
      <c r="F35" s="92"/>
      <c r="G35" s="92"/>
      <c r="H35" s="92"/>
      <c r="I35" s="104"/>
      <c r="J35" s="169">
        <f t="shared" si="3"/>
        <v>0</v>
      </c>
      <c r="K35" s="147">
        <v>3</v>
      </c>
      <c r="L35" s="35">
        <f aca="true" t="shared" si="4" ref="L35:L49">SUM(J35+K35)</f>
        <v>3</v>
      </c>
      <c r="M35" s="165" t="s">
        <v>259</v>
      </c>
    </row>
    <row r="36" spans="1:13" ht="15">
      <c r="A36" s="180" t="s">
        <v>223</v>
      </c>
      <c r="B36" s="5" t="s">
        <v>50</v>
      </c>
      <c r="C36" s="181" t="s">
        <v>81</v>
      </c>
      <c r="D36" s="168"/>
      <c r="E36" s="92"/>
      <c r="F36" s="92">
        <v>10</v>
      </c>
      <c r="G36" s="92">
        <v>1.5</v>
      </c>
      <c r="H36" s="92">
        <v>14</v>
      </c>
      <c r="I36" s="104">
        <v>1.5</v>
      </c>
      <c r="J36" s="171">
        <f t="shared" si="3"/>
        <v>36</v>
      </c>
      <c r="K36" s="147">
        <v>0</v>
      </c>
      <c r="L36" s="35">
        <f t="shared" si="4"/>
        <v>36</v>
      </c>
      <c r="M36" s="165" t="s">
        <v>147</v>
      </c>
    </row>
    <row r="37" spans="1:13" ht="15">
      <c r="A37" s="180" t="s">
        <v>154</v>
      </c>
      <c r="B37" s="5" t="s">
        <v>50</v>
      </c>
      <c r="C37" s="181" t="s">
        <v>82</v>
      </c>
      <c r="D37" s="168">
        <v>2</v>
      </c>
      <c r="E37" s="92">
        <v>1.5</v>
      </c>
      <c r="F37" s="92">
        <v>10</v>
      </c>
      <c r="G37" s="92">
        <v>1.5</v>
      </c>
      <c r="H37" s="92">
        <v>6</v>
      </c>
      <c r="I37" s="104">
        <v>1.5</v>
      </c>
      <c r="J37" s="171">
        <f t="shared" si="3"/>
        <v>27</v>
      </c>
      <c r="K37" s="147">
        <v>0</v>
      </c>
      <c r="L37" s="35">
        <f t="shared" si="4"/>
        <v>27</v>
      </c>
      <c r="M37" s="166" t="s">
        <v>128</v>
      </c>
    </row>
    <row r="38" spans="1:13" ht="15">
      <c r="A38" s="180" t="s">
        <v>158</v>
      </c>
      <c r="B38" s="5" t="s">
        <v>96</v>
      </c>
      <c r="C38" s="181" t="s">
        <v>84</v>
      </c>
      <c r="D38" s="168">
        <v>10</v>
      </c>
      <c r="E38" s="92">
        <v>1</v>
      </c>
      <c r="F38" s="92">
        <v>4</v>
      </c>
      <c r="G38" s="92">
        <v>1.25</v>
      </c>
      <c r="H38" s="92">
        <v>9</v>
      </c>
      <c r="I38" s="104">
        <v>1.25</v>
      </c>
      <c r="J38" s="171">
        <f t="shared" si="3"/>
        <v>26.25</v>
      </c>
      <c r="K38" s="147">
        <v>0</v>
      </c>
      <c r="L38" s="35">
        <f t="shared" si="4"/>
        <v>26.25</v>
      </c>
      <c r="M38" s="165" t="s">
        <v>121</v>
      </c>
    </row>
    <row r="39" spans="1:13" ht="15">
      <c r="A39" s="180" t="s">
        <v>224</v>
      </c>
      <c r="B39" s="5" t="s">
        <v>50</v>
      </c>
      <c r="C39" s="181" t="s">
        <v>83</v>
      </c>
      <c r="D39" s="168"/>
      <c r="E39" s="92"/>
      <c r="F39" s="92">
        <v>10</v>
      </c>
      <c r="G39" s="92">
        <v>1.5</v>
      </c>
      <c r="H39" s="92">
        <v>6</v>
      </c>
      <c r="I39" s="104">
        <v>1.5</v>
      </c>
      <c r="J39" s="171">
        <f t="shared" si="3"/>
        <v>24</v>
      </c>
      <c r="K39" s="147">
        <v>0</v>
      </c>
      <c r="L39" s="35">
        <f t="shared" si="4"/>
        <v>24</v>
      </c>
      <c r="M39" s="165" t="s">
        <v>260</v>
      </c>
    </row>
    <row r="40" spans="1:13" ht="15">
      <c r="A40" s="182" t="s">
        <v>231</v>
      </c>
      <c r="B40" s="5" t="s">
        <v>64</v>
      </c>
      <c r="C40" s="183" t="s">
        <v>75</v>
      </c>
      <c r="D40" s="168"/>
      <c r="E40" s="92"/>
      <c r="F40" s="92">
        <v>10</v>
      </c>
      <c r="G40" s="92">
        <v>1</v>
      </c>
      <c r="H40" s="92">
        <v>14</v>
      </c>
      <c r="I40" s="104">
        <v>1</v>
      </c>
      <c r="J40" s="172">
        <f>SUM(F40*G40+H40*I40+D40*E40)</f>
        <v>24</v>
      </c>
      <c r="K40" s="174">
        <v>0</v>
      </c>
      <c r="L40" s="35">
        <f t="shared" si="4"/>
        <v>24</v>
      </c>
      <c r="M40" s="166" t="s">
        <v>205</v>
      </c>
    </row>
    <row r="41" spans="1:13" ht="15">
      <c r="A41" s="182" t="s">
        <v>30</v>
      </c>
      <c r="B41" s="176" t="s">
        <v>50</v>
      </c>
      <c r="C41" s="184" t="s">
        <v>76</v>
      </c>
      <c r="D41" s="168"/>
      <c r="E41" s="92"/>
      <c r="F41" s="92">
        <v>10</v>
      </c>
      <c r="G41" s="92">
        <v>1.25</v>
      </c>
      <c r="H41" s="92">
        <v>9</v>
      </c>
      <c r="I41" s="104">
        <v>1.25</v>
      </c>
      <c r="J41" s="172">
        <f>SUM(F41*G41+H41*I41+D41*E41)</f>
        <v>23.75</v>
      </c>
      <c r="K41" s="147">
        <v>0</v>
      </c>
      <c r="L41" s="35">
        <f t="shared" si="4"/>
        <v>23.75</v>
      </c>
      <c r="M41" s="165" t="s">
        <v>261</v>
      </c>
    </row>
    <row r="42" spans="1:13" ht="15">
      <c r="A42" s="182" t="s">
        <v>32</v>
      </c>
      <c r="B42" s="176" t="s">
        <v>51</v>
      </c>
      <c r="C42" s="183" t="s">
        <v>76</v>
      </c>
      <c r="D42" s="167"/>
      <c r="E42" s="91"/>
      <c r="F42" s="91">
        <v>4</v>
      </c>
      <c r="G42" s="91">
        <v>1.25</v>
      </c>
      <c r="H42" s="91">
        <v>14</v>
      </c>
      <c r="I42" s="93">
        <v>1.25</v>
      </c>
      <c r="J42" s="172">
        <f>SUM(F42*G42+H42*I42+D42*E42)</f>
        <v>22.5</v>
      </c>
      <c r="K42" s="174">
        <v>0</v>
      </c>
      <c r="L42" s="35">
        <f t="shared" si="4"/>
        <v>22.5</v>
      </c>
      <c r="M42" s="165" t="s">
        <v>193</v>
      </c>
    </row>
    <row r="43" spans="1:13" ht="15">
      <c r="A43" s="180" t="s">
        <v>6</v>
      </c>
      <c r="B43" s="5" t="s">
        <v>50</v>
      </c>
      <c r="C43" s="181" t="s">
        <v>80</v>
      </c>
      <c r="D43" s="168">
        <v>4</v>
      </c>
      <c r="E43" s="92">
        <v>1.5</v>
      </c>
      <c r="F43" s="92">
        <v>2</v>
      </c>
      <c r="G43" s="92">
        <v>1.25</v>
      </c>
      <c r="H43" s="92">
        <v>9</v>
      </c>
      <c r="I43" s="104">
        <v>1.5</v>
      </c>
      <c r="J43" s="171">
        <f>D43*E43+F43*G43+H43*I43</f>
        <v>22</v>
      </c>
      <c r="K43" s="147">
        <v>0</v>
      </c>
      <c r="L43" s="35">
        <f t="shared" si="4"/>
        <v>22</v>
      </c>
      <c r="M43" s="166" t="s">
        <v>172</v>
      </c>
    </row>
    <row r="44" spans="1:13" ht="15">
      <c r="A44" s="182" t="s">
        <v>222</v>
      </c>
      <c r="B44" s="176" t="s">
        <v>61</v>
      </c>
      <c r="C44" s="183" t="s">
        <v>77</v>
      </c>
      <c r="D44" s="167"/>
      <c r="E44" s="91"/>
      <c r="F44" s="91">
        <v>10</v>
      </c>
      <c r="G44" s="91">
        <v>1</v>
      </c>
      <c r="H44" s="91">
        <v>9</v>
      </c>
      <c r="I44" s="93">
        <v>1.25</v>
      </c>
      <c r="J44" s="172">
        <f>SUM(F44*G44+H44*I44+D44*E44)</f>
        <v>21.25</v>
      </c>
      <c r="K44" s="174">
        <v>0</v>
      </c>
      <c r="L44" s="35">
        <f t="shared" si="4"/>
        <v>21.25</v>
      </c>
      <c r="M44" s="165" t="s">
        <v>262</v>
      </c>
    </row>
    <row r="45" spans="1:13" ht="15">
      <c r="A45" s="182" t="s">
        <v>167</v>
      </c>
      <c r="B45" s="176" t="s">
        <v>58</v>
      </c>
      <c r="C45" s="183" t="s">
        <v>77</v>
      </c>
      <c r="D45" s="167">
        <v>10</v>
      </c>
      <c r="E45" s="91">
        <v>1.25</v>
      </c>
      <c r="F45" s="91"/>
      <c r="G45" s="91"/>
      <c r="H45" s="91">
        <v>6</v>
      </c>
      <c r="I45" s="93">
        <v>1.25</v>
      </c>
      <c r="J45" s="172">
        <f>SUM(F45*G45+H45*I45+D45*E45)</f>
        <v>20</v>
      </c>
      <c r="K45" s="174">
        <v>0</v>
      </c>
      <c r="L45" s="35">
        <f t="shared" si="4"/>
        <v>20</v>
      </c>
      <c r="M45" s="165" t="s">
        <v>263</v>
      </c>
    </row>
    <row r="46" spans="1:13" ht="15">
      <c r="A46" s="180" t="s">
        <v>14</v>
      </c>
      <c r="B46" s="5" t="s">
        <v>61</v>
      </c>
      <c r="C46" s="181" t="s">
        <v>81</v>
      </c>
      <c r="D46" s="168">
        <v>4</v>
      </c>
      <c r="E46" s="92">
        <v>1.5</v>
      </c>
      <c r="F46" s="92">
        <v>6</v>
      </c>
      <c r="G46" s="92">
        <v>1.5</v>
      </c>
      <c r="H46" s="92">
        <v>3</v>
      </c>
      <c r="I46" s="104">
        <v>1.5</v>
      </c>
      <c r="J46" s="171">
        <f>D46*E46+F46*G46+H46*I46</f>
        <v>19.5</v>
      </c>
      <c r="K46" s="147">
        <v>0</v>
      </c>
      <c r="L46" s="35">
        <f t="shared" si="4"/>
        <v>19.5</v>
      </c>
      <c r="M46" s="166" t="s">
        <v>264</v>
      </c>
    </row>
    <row r="47" spans="1:13" ht="15">
      <c r="A47" s="180" t="s">
        <v>46</v>
      </c>
      <c r="B47" s="5" t="s">
        <v>71</v>
      </c>
      <c r="C47" s="181" t="s">
        <v>43</v>
      </c>
      <c r="D47" s="168">
        <v>10</v>
      </c>
      <c r="E47" s="92">
        <v>1</v>
      </c>
      <c r="F47" s="92"/>
      <c r="G47" s="92"/>
      <c r="H47" s="92">
        <v>6</v>
      </c>
      <c r="I47" s="104">
        <v>1.25</v>
      </c>
      <c r="J47" s="171">
        <f>D47*E47+F47*G47+H47*I47</f>
        <v>17.5</v>
      </c>
      <c r="K47" s="147">
        <v>0</v>
      </c>
      <c r="L47" s="35">
        <f t="shared" si="4"/>
        <v>17.5</v>
      </c>
      <c r="M47" s="165" t="s">
        <v>265</v>
      </c>
    </row>
    <row r="48" spans="1:13" ht="15">
      <c r="A48" s="182" t="s">
        <v>37</v>
      </c>
      <c r="B48" s="176" t="s">
        <v>50</v>
      </c>
      <c r="C48" s="183" t="s">
        <v>77</v>
      </c>
      <c r="D48" s="167"/>
      <c r="E48" s="91"/>
      <c r="F48" s="91"/>
      <c r="G48" s="91"/>
      <c r="H48" s="91">
        <v>14</v>
      </c>
      <c r="I48" s="93">
        <v>1.25</v>
      </c>
      <c r="J48" s="172">
        <f>SUM(F48*G48+H48*I48+D48*E48)</f>
        <v>17.5</v>
      </c>
      <c r="K48" s="174">
        <v>0</v>
      </c>
      <c r="L48" s="35">
        <f t="shared" si="4"/>
        <v>17.5</v>
      </c>
      <c r="M48" s="165" t="s">
        <v>186</v>
      </c>
    </row>
    <row r="49" spans="1:13" ht="15">
      <c r="A49" s="180" t="s">
        <v>139</v>
      </c>
      <c r="B49" s="5" t="s">
        <v>62</v>
      </c>
      <c r="C49" s="181" t="s">
        <v>80</v>
      </c>
      <c r="D49" s="168"/>
      <c r="E49" s="92"/>
      <c r="F49" s="92">
        <v>6</v>
      </c>
      <c r="G49" s="92">
        <v>1.25</v>
      </c>
      <c r="H49" s="92">
        <v>6</v>
      </c>
      <c r="I49" s="104">
        <v>1.5</v>
      </c>
      <c r="J49" s="171">
        <f>D49*E49+F49*G49+H49*I49</f>
        <v>16.5</v>
      </c>
      <c r="K49" s="147">
        <v>0</v>
      </c>
      <c r="L49" s="35">
        <f t="shared" si="4"/>
        <v>16.5</v>
      </c>
      <c r="M49" s="166" t="s">
        <v>187</v>
      </c>
    </row>
    <row r="50" spans="1:13" ht="15">
      <c r="A50" s="180" t="s">
        <v>225</v>
      </c>
      <c r="B50" s="5" t="s">
        <v>57</v>
      </c>
      <c r="C50" s="181" t="s">
        <v>85</v>
      </c>
      <c r="D50" s="168"/>
      <c r="E50" s="92"/>
      <c r="F50" s="92">
        <v>4</v>
      </c>
      <c r="G50" s="92">
        <v>1.25</v>
      </c>
      <c r="H50" s="92">
        <v>9</v>
      </c>
      <c r="I50" s="104">
        <v>1.25</v>
      </c>
      <c r="J50" s="171">
        <f>D50*E50+F50*G50+H50*I50</f>
        <v>16.25</v>
      </c>
      <c r="K50" s="147">
        <v>0</v>
      </c>
      <c r="L50" s="124">
        <f>SUM(J50+K51)</f>
        <v>16.25</v>
      </c>
      <c r="M50" s="165" t="s">
        <v>266</v>
      </c>
    </row>
    <row r="51" spans="1:13" ht="15">
      <c r="A51" s="182" t="s">
        <v>92</v>
      </c>
      <c r="B51" s="176" t="s">
        <v>61</v>
      </c>
      <c r="C51" s="183" t="s">
        <v>79</v>
      </c>
      <c r="D51" s="167">
        <v>6</v>
      </c>
      <c r="E51" s="91">
        <v>1</v>
      </c>
      <c r="F51" s="91">
        <v>10</v>
      </c>
      <c r="G51" s="91">
        <v>1</v>
      </c>
      <c r="H51" s="91">
        <v>9</v>
      </c>
      <c r="I51" s="93"/>
      <c r="J51" s="172">
        <f>SUM(F51*G51+H51*I51+D51*E51)</f>
        <v>16</v>
      </c>
      <c r="K51" s="174">
        <v>0</v>
      </c>
      <c r="L51" s="35">
        <f aca="true" t="shared" si="5" ref="L51:L90">SUM(J51+K51)</f>
        <v>16</v>
      </c>
      <c r="M51" s="165" t="s">
        <v>267</v>
      </c>
    </row>
    <row r="52" spans="1:13" ht="15">
      <c r="A52" s="180" t="s">
        <v>95</v>
      </c>
      <c r="B52" s="5" t="s">
        <v>148</v>
      </c>
      <c r="C52" s="181" t="s">
        <v>82</v>
      </c>
      <c r="D52" s="168">
        <v>6</v>
      </c>
      <c r="E52" s="92">
        <v>1.5</v>
      </c>
      <c r="F52" s="92">
        <v>4</v>
      </c>
      <c r="G52" s="92">
        <v>1.5</v>
      </c>
      <c r="H52" s="92"/>
      <c r="I52" s="104"/>
      <c r="J52" s="171">
        <f>D52*E52+F52*G52+H52*I52</f>
        <v>15</v>
      </c>
      <c r="K52" s="147">
        <v>0</v>
      </c>
      <c r="L52" s="35">
        <f t="shared" si="5"/>
        <v>15</v>
      </c>
      <c r="M52" s="166" t="s">
        <v>268</v>
      </c>
    </row>
    <row r="53" spans="1:13" ht="15">
      <c r="A53" s="180" t="s">
        <v>126</v>
      </c>
      <c r="B53" s="5" t="s">
        <v>68</v>
      </c>
      <c r="C53" s="181" t="s">
        <v>85</v>
      </c>
      <c r="D53" s="168">
        <v>6</v>
      </c>
      <c r="E53" s="92">
        <v>1.25</v>
      </c>
      <c r="F53" s="92"/>
      <c r="G53" s="92"/>
      <c r="H53" s="92">
        <v>6</v>
      </c>
      <c r="I53" s="104">
        <v>1.25</v>
      </c>
      <c r="J53" s="171">
        <f>D53*E53+F53*G53+H53*I53</f>
        <v>15</v>
      </c>
      <c r="K53" s="147">
        <v>0</v>
      </c>
      <c r="L53" s="124">
        <f t="shared" si="5"/>
        <v>15</v>
      </c>
      <c r="M53" s="165" t="s">
        <v>206</v>
      </c>
    </row>
    <row r="54" spans="1:13" ht="15">
      <c r="A54" s="182" t="s">
        <v>24</v>
      </c>
      <c r="B54" s="176" t="s">
        <v>67</v>
      </c>
      <c r="C54" s="183" t="s">
        <v>75</v>
      </c>
      <c r="D54" s="167"/>
      <c r="E54" s="91"/>
      <c r="F54" s="91">
        <v>6</v>
      </c>
      <c r="G54" s="91">
        <v>1</v>
      </c>
      <c r="H54" s="91">
        <v>9</v>
      </c>
      <c r="I54" s="93">
        <v>1</v>
      </c>
      <c r="J54" s="172">
        <f>SUM(F54*G54+H54*I54+D54*E54)</f>
        <v>15</v>
      </c>
      <c r="K54" s="174">
        <v>0</v>
      </c>
      <c r="L54" s="35">
        <f t="shared" si="5"/>
        <v>15</v>
      </c>
      <c r="M54" s="165" t="s">
        <v>269</v>
      </c>
    </row>
    <row r="55" spans="1:13" ht="15">
      <c r="A55" s="180" t="s">
        <v>19</v>
      </c>
      <c r="B55" s="5" t="s">
        <v>61</v>
      </c>
      <c r="C55" s="181" t="s">
        <v>82</v>
      </c>
      <c r="D55" s="168"/>
      <c r="E55" s="92"/>
      <c r="F55" s="92">
        <v>6</v>
      </c>
      <c r="G55" s="92">
        <v>1.5</v>
      </c>
      <c r="H55" s="92">
        <v>3</v>
      </c>
      <c r="I55" s="104">
        <v>1.5</v>
      </c>
      <c r="J55" s="171">
        <f>D55*E55+F55*G55+H55*I55</f>
        <v>13.5</v>
      </c>
      <c r="K55" s="147">
        <v>0</v>
      </c>
      <c r="L55" s="35">
        <f t="shared" si="5"/>
        <v>13.5</v>
      </c>
      <c r="M55" s="166" t="s">
        <v>270</v>
      </c>
    </row>
    <row r="56" spans="1:13" ht="15">
      <c r="A56" s="180" t="s">
        <v>52</v>
      </c>
      <c r="B56" s="5" t="s">
        <v>64</v>
      </c>
      <c r="C56" s="181" t="s">
        <v>84</v>
      </c>
      <c r="D56" s="168"/>
      <c r="E56" s="92"/>
      <c r="F56" s="92">
        <v>10</v>
      </c>
      <c r="G56" s="92">
        <v>1.25</v>
      </c>
      <c r="H56" s="92"/>
      <c r="I56" s="104"/>
      <c r="J56" s="171">
        <f>D56*E56+F56*G56+H56*I56</f>
        <v>12.5</v>
      </c>
      <c r="K56" s="147">
        <v>0</v>
      </c>
      <c r="L56" s="35">
        <f t="shared" si="5"/>
        <v>12.5</v>
      </c>
      <c r="M56" s="165" t="s">
        <v>271</v>
      </c>
    </row>
    <row r="57" spans="1:13" ht="15">
      <c r="A57" s="182" t="s">
        <v>168</v>
      </c>
      <c r="B57" s="176" t="s">
        <v>64</v>
      </c>
      <c r="C57" s="184" t="s">
        <v>76</v>
      </c>
      <c r="D57" s="168">
        <v>10</v>
      </c>
      <c r="E57" s="92">
        <v>1.25</v>
      </c>
      <c r="F57" s="92"/>
      <c r="G57" s="92"/>
      <c r="H57" s="92"/>
      <c r="I57" s="104"/>
      <c r="J57" s="172">
        <f>SUM(F57*G57+H57*I57+D57*E57)</f>
        <v>12.5</v>
      </c>
      <c r="K57" s="147">
        <v>0</v>
      </c>
      <c r="L57" s="35">
        <f t="shared" si="5"/>
        <v>12.5</v>
      </c>
      <c r="M57" s="165" t="s">
        <v>272</v>
      </c>
    </row>
    <row r="58" spans="1:13" ht="15">
      <c r="A58" s="180" t="s">
        <v>237</v>
      </c>
      <c r="B58" s="5" t="s">
        <v>96</v>
      </c>
      <c r="C58" s="181" t="s">
        <v>83</v>
      </c>
      <c r="D58" s="168"/>
      <c r="E58" s="92"/>
      <c r="F58" s="92">
        <v>2</v>
      </c>
      <c r="G58" s="92">
        <v>1.5</v>
      </c>
      <c r="H58" s="92">
        <v>6</v>
      </c>
      <c r="I58" s="104">
        <v>1.5</v>
      </c>
      <c r="J58" s="171">
        <f>D58*E58+F58*G58+H58*I58</f>
        <v>12</v>
      </c>
      <c r="K58" s="147">
        <v>0</v>
      </c>
      <c r="L58" s="35">
        <f t="shared" si="5"/>
        <v>12</v>
      </c>
      <c r="M58" s="166" t="s">
        <v>273</v>
      </c>
    </row>
    <row r="59" spans="1:13" ht="15">
      <c r="A59" s="180" t="s">
        <v>159</v>
      </c>
      <c r="B59" s="5" t="s">
        <v>62</v>
      </c>
      <c r="C59" s="181" t="s">
        <v>84</v>
      </c>
      <c r="D59" s="168">
        <v>4</v>
      </c>
      <c r="E59" s="92">
        <v>1</v>
      </c>
      <c r="F59" s="92"/>
      <c r="G59" s="92"/>
      <c r="H59" s="92">
        <v>6</v>
      </c>
      <c r="I59" s="104">
        <v>1.25</v>
      </c>
      <c r="J59" s="171">
        <f>D59*E59+F59*G59+H59*I59</f>
        <v>11.5</v>
      </c>
      <c r="K59" s="147">
        <v>0</v>
      </c>
      <c r="L59" s="35">
        <f t="shared" si="5"/>
        <v>11.5</v>
      </c>
      <c r="M59" s="165" t="s">
        <v>207</v>
      </c>
    </row>
    <row r="60" spans="1:13" ht="15">
      <c r="A60" s="180" t="s">
        <v>56</v>
      </c>
      <c r="B60" s="5" t="s">
        <v>57</v>
      </c>
      <c r="C60" s="181" t="s">
        <v>85</v>
      </c>
      <c r="D60" s="168"/>
      <c r="E60" s="92"/>
      <c r="F60" s="92">
        <v>6</v>
      </c>
      <c r="G60" s="92">
        <v>1.25</v>
      </c>
      <c r="H60" s="92">
        <v>3</v>
      </c>
      <c r="I60" s="104">
        <v>1.25</v>
      </c>
      <c r="J60" s="171">
        <f>D60*E60+F60*G60+H60*I60</f>
        <v>11.25</v>
      </c>
      <c r="K60" s="147">
        <v>0</v>
      </c>
      <c r="L60" s="35">
        <f t="shared" si="5"/>
        <v>11.25</v>
      </c>
      <c r="M60" s="165" t="s">
        <v>274</v>
      </c>
    </row>
    <row r="61" spans="1:13" ht="15">
      <c r="A61" s="182" t="s">
        <v>28</v>
      </c>
      <c r="B61" s="176" t="s">
        <v>61</v>
      </c>
      <c r="C61" s="183" t="s">
        <v>78</v>
      </c>
      <c r="D61" s="167">
        <v>10</v>
      </c>
      <c r="E61" s="91">
        <v>1</v>
      </c>
      <c r="F61" s="91"/>
      <c r="G61" s="91"/>
      <c r="H61" s="91"/>
      <c r="I61" s="93"/>
      <c r="J61" s="172">
        <f>SUM(F61*G61+H61*I61+D61*E61)</f>
        <v>10</v>
      </c>
      <c r="K61" s="174">
        <v>0</v>
      </c>
      <c r="L61" s="35">
        <f t="shared" si="5"/>
        <v>10</v>
      </c>
      <c r="M61" s="166" t="s">
        <v>275</v>
      </c>
    </row>
    <row r="62" spans="1:13" ht="15">
      <c r="A62" s="180" t="s">
        <v>232</v>
      </c>
      <c r="B62" s="176" t="s">
        <v>50</v>
      </c>
      <c r="C62" s="183" t="s">
        <v>146</v>
      </c>
      <c r="D62" s="168"/>
      <c r="E62" s="92"/>
      <c r="F62" s="92">
        <v>10</v>
      </c>
      <c r="G62" s="92">
        <v>1</v>
      </c>
      <c r="H62" s="92"/>
      <c r="I62" s="104"/>
      <c r="J62" s="172">
        <f>SUM(F62*G62+H62*I62+D62*E62)</f>
        <v>10</v>
      </c>
      <c r="K62" s="174">
        <v>0</v>
      </c>
      <c r="L62" s="35">
        <f t="shared" si="5"/>
        <v>10</v>
      </c>
      <c r="M62" s="165" t="s">
        <v>276</v>
      </c>
    </row>
    <row r="63" spans="1:13" ht="15">
      <c r="A63" s="180" t="s">
        <v>20</v>
      </c>
      <c r="B63" s="5" t="s">
        <v>72</v>
      </c>
      <c r="C63" s="181" t="s">
        <v>84</v>
      </c>
      <c r="D63" s="168">
        <v>6</v>
      </c>
      <c r="E63" s="92">
        <v>1</v>
      </c>
      <c r="F63" s="92"/>
      <c r="G63" s="92"/>
      <c r="H63" s="92">
        <v>3</v>
      </c>
      <c r="I63" s="104">
        <v>1.25</v>
      </c>
      <c r="J63" s="169">
        <f>D63*E63+F63*G63+H63*I63</f>
        <v>9.75</v>
      </c>
      <c r="K63" s="147">
        <v>0</v>
      </c>
      <c r="L63" s="35">
        <f t="shared" si="5"/>
        <v>9.75</v>
      </c>
      <c r="M63" s="165" t="s">
        <v>277</v>
      </c>
    </row>
    <row r="64" spans="1:13" ht="15">
      <c r="A64" s="180" t="s">
        <v>133</v>
      </c>
      <c r="B64" s="5" t="s">
        <v>96</v>
      </c>
      <c r="C64" s="181" t="s">
        <v>80</v>
      </c>
      <c r="D64" s="168"/>
      <c r="E64" s="92"/>
      <c r="F64" s="92">
        <v>4</v>
      </c>
      <c r="G64" s="92">
        <v>1.25</v>
      </c>
      <c r="H64" s="92">
        <v>3</v>
      </c>
      <c r="I64" s="104">
        <v>1.5</v>
      </c>
      <c r="J64" s="169">
        <f>D64*E64+F64*G64+H64*I64</f>
        <v>9.5</v>
      </c>
      <c r="K64" s="147">
        <v>0</v>
      </c>
      <c r="L64" s="35">
        <f t="shared" si="5"/>
        <v>9.5</v>
      </c>
      <c r="M64" s="166" t="s">
        <v>278</v>
      </c>
    </row>
    <row r="65" spans="1:13" ht="15">
      <c r="A65" s="180" t="s">
        <v>131</v>
      </c>
      <c r="B65" s="5" t="s">
        <v>70</v>
      </c>
      <c r="C65" s="181" t="s">
        <v>81</v>
      </c>
      <c r="D65" s="168">
        <v>6</v>
      </c>
      <c r="E65" s="92">
        <v>1.5</v>
      </c>
      <c r="F65" s="92"/>
      <c r="G65" s="92"/>
      <c r="H65" s="92"/>
      <c r="I65" s="104"/>
      <c r="J65" s="169">
        <f>D65*E65+F65*G65+H65*I65</f>
        <v>9</v>
      </c>
      <c r="K65" s="147">
        <v>0</v>
      </c>
      <c r="L65" s="35">
        <f t="shared" si="5"/>
        <v>9</v>
      </c>
      <c r="M65" s="165" t="s">
        <v>173</v>
      </c>
    </row>
    <row r="66" spans="1:13" ht="15">
      <c r="A66" s="180" t="s">
        <v>31</v>
      </c>
      <c r="B66" s="176" t="s">
        <v>68</v>
      </c>
      <c r="C66" s="183" t="s">
        <v>146</v>
      </c>
      <c r="D66" s="168"/>
      <c r="E66" s="92"/>
      <c r="F66" s="92"/>
      <c r="G66" s="92"/>
      <c r="H66" s="92">
        <v>9</v>
      </c>
      <c r="I66" s="104">
        <v>1</v>
      </c>
      <c r="J66" s="170">
        <f>SUM(F66*G66+H66*I66+D66*E66)</f>
        <v>9</v>
      </c>
      <c r="K66" s="174">
        <v>0</v>
      </c>
      <c r="L66" s="35">
        <f t="shared" si="5"/>
        <v>9</v>
      </c>
      <c r="M66" s="166" t="s">
        <v>279</v>
      </c>
    </row>
    <row r="67" spans="1:13" ht="15">
      <c r="A67" s="180" t="s">
        <v>12</v>
      </c>
      <c r="B67" s="5" t="s">
        <v>61</v>
      </c>
      <c r="C67" s="181" t="s">
        <v>83</v>
      </c>
      <c r="D67" s="168">
        <v>4</v>
      </c>
      <c r="E67" s="92">
        <v>1.25</v>
      </c>
      <c r="F67" s="92">
        <v>2</v>
      </c>
      <c r="G67" s="92">
        <v>1.5</v>
      </c>
      <c r="H67" s="92"/>
      <c r="I67" s="104"/>
      <c r="J67" s="169">
        <f>D67*E67+F67*G67+H67*I67</f>
        <v>8</v>
      </c>
      <c r="K67" s="147">
        <v>0</v>
      </c>
      <c r="L67" s="35">
        <f t="shared" si="5"/>
        <v>8</v>
      </c>
      <c r="M67" s="165" t="s">
        <v>280</v>
      </c>
    </row>
    <row r="68" spans="1:13" ht="15">
      <c r="A68" s="180" t="s">
        <v>155</v>
      </c>
      <c r="B68" s="5" t="s">
        <v>61</v>
      </c>
      <c r="C68" s="181" t="s">
        <v>83</v>
      </c>
      <c r="D68" s="168">
        <v>6</v>
      </c>
      <c r="E68" s="92">
        <v>1.25</v>
      </c>
      <c r="F68" s="92"/>
      <c r="G68" s="92"/>
      <c r="H68" s="92"/>
      <c r="I68" s="104"/>
      <c r="J68" s="169">
        <f>D68*E68+F68*G68+H68*I68</f>
        <v>7.5</v>
      </c>
      <c r="K68" s="147">
        <v>0</v>
      </c>
      <c r="L68" s="35">
        <f t="shared" si="5"/>
        <v>7.5</v>
      </c>
      <c r="M68" s="166" t="s">
        <v>175</v>
      </c>
    </row>
    <row r="69" spans="1:13" ht="15">
      <c r="A69" s="180" t="s">
        <v>164</v>
      </c>
      <c r="B69" s="5" t="s">
        <v>165</v>
      </c>
      <c r="C69" s="181" t="s">
        <v>85</v>
      </c>
      <c r="D69" s="168">
        <v>2</v>
      </c>
      <c r="E69" s="92">
        <v>1.25</v>
      </c>
      <c r="F69" s="92">
        <v>4</v>
      </c>
      <c r="G69" s="92">
        <v>1.25</v>
      </c>
      <c r="H69" s="92"/>
      <c r="I69" s="104"/>
      <c r="J69" s="169">
        <f>D69*E69+F69*G69+H69*I69</f>
        <v>7.5</v>
      </c>
      <c r="K69" s="147">
        <v>0</v>
      </c>
      <c r="L69" s="124">
        <f t="shared" si="5"/>
        <v>7.5</v>
      </c>
      <c r="M69" s="165" t="s">
        <v>208</v>
      </c>
    </row>
    <row r="70" spans="1:13" ht="15">
      <c r="A70" s="180" t="s">
        <v>252</v>
      </c>
      <c r="B70" s="5" t="s">
        <v>253</v>
      </c>
      <c r="C70" s="181" t="s">
        <v>85</v>
      </c>
      <c r="D70" s="168"/>
      <c r="E70" s="92"/>
      <c r="F70" s="92"/>
      <c r="G70" s="92"/>
      <c r="H70" s="92">
        <v>6</v>
      </c>
      <c r="I70" s="104">
        <v>1.25</v>
      </c>
      <c r="J70" s="169">
        <f>D70*E70+F70*G70+H70*I70</f>
        <v>7.5</v>
      </c>
      <c r="K70" s="147">
        <v>0</v>
      </c>
      <c r="L70" s="124">
        <f t="shared" si="5"/>
        <v>7.5</v>
      </c>
      <c r="M70" s="166" t="s">
        <v>281</v>
      </c>
    </row>
    <row r="71" spans="1:13" ht="15">
      <c r="A71" s="180" t="s">
        <v>256</v>
      </c>
      <c r="B71" s="5" t="s">
        <v>63</v>
      </c>
      <c r="C71" s="181" t="s">
        <v>43</v>
      </c>
      <c r="D71" s="168"/>
      <c r="E71" s="92"/>
      <c r="F71" s="92"/>
      <c r="G71" s="92"/>
      <c r="H71" s="92">
        <v>6</v>
      </c>
      <c r="I71" s="104">
        <v>1.25</v>
      </c>
      <c r="J71" s="169">
        <f>D71*E71+F71*G71+H71*I71</f>
        <v>7.5</v>
      </c>
      <c r="K71" s="147">
        <v>0</v>
      </c>
      <c r="L71" s="35">
        <f t="shared" si="5"/>
        <v>7.5</v>
      </c>
      <c r="M71" s="165" t="s">
        <v>282</v>
      </c>
    </row>
    <row r="72" spans="1:13" ht="15">
      <c r="A72" s="182" t="s">
        <v>48</v>
      </c>
      <c r="B72" s="176" t="s">
        <v>60</v>
      </c>
      <c r="C72" s="183" t="s">
        <v>79</v>
      </c>
      <c r="D72" s="167"/>
      <c r="E72" s="91"/>
      <c r="F72" s="91"/>
      <c r="G72" s="91"/>
      <c r="H72" s="91">
        <v>6</v>
      </c>
      <c r="I72" s="93">
        <v>1.25</v>
      </c>
      <c r="J72" s="170">
        <f aca="true" t="shared" si="6" ref="J72:J78">SUM(F72*G72+H72*I72+D72*E72)</f>
        <v>7.5</v>
      </c>
      <c r="K72" s="174">
        <v>0</v>
      </c>
      <c r="L72" s="35">
        <f t="shared" si="5"/>
        <v>7.5</v>
      </c>
      <c r="M72" s="166" t="s">
        <v>283</v>
      </c>
    </row>
    <row r="73" spans="1:13" ht="15">
      <c r="A73" s="182" t="s">
        <v>247</v>
      </c>
      <c r="B73" s="176" t="s">
        <v>55</v>
      </c>
      <c r="C73" s="183" t="s">
        <v>78</v>
      </c>
      <c r="D73" s="167"/>
      <c r="E73" s="91"/>
      <c r="F73" s="91"/>
      <c r="G73" s="91"/>
      <c r="H73" s="91">
        <v>6</v>
      </c>
      <c r="I73" s="93">
        <v>1.25</v>
      </c>
      <c r="J73" s="170">
        <f t="shared" si="6"/>
        <v>7.5</v>
      </c>
      <c r="K73" s="174">
        <v>0</v>
      </c>
      <c r="L73" s="35">
        <f t="shared" si="5"/>
        <v>7.5</v>
      </c>
      <c r="M73" s="165" t="s">
        <v>284</v>
      </c>
    </row>
    <row r="74" spans="1:13" ht="15">
      <c r="A74" s="182" t="s">
        <v>93</v>
      </c>
      <c r="B74" s="176" t="s">
        <v>57</v>
      </c>
      <c r="C74" s="183" t="s">
        <v>77</v>
      </c>
      <c r="D74" s="167"/>
      <c r="E74" s="91"/>
      <c r="F74" s="91"/>
      <c r="G74" s="91"/>
      <c r="H74" s="91">
        <v>6</v>
      </c>
      <c r="I74" s="93">
        <v>1.25</v>
      </c>
      <c r="J74" s="170">
        <f t="shared" si="6"/>
        <v>7.5</v>
      </c>
      <c r="K74" s="174">
        <v>0</v>
      </c>
      <c r="L74" s="35">
        <f t="shared" si="5"/>
        <v>7.5</v>
      </c>
      <c r="M74" s="166" t="s">
        <v>285</v>
      </c>
    </row>
    <row r="75" spans="1:13" ht="15">
      <c r="A75" s="182" t="s">
        <v>166</v>
      </c>
      <c r="B75" s="176" t="s">
        <v>61</v>
      </c>
      <c r="C75" s="183" t="s">
        <v>77</v>
      </c>
      <c r="D75" s="167">
        <v>6</v>
      </c>
      <c r="E75" s="91">
        <v>1.25</v>
      </c>
      <c r="F75" s="91"/>
      <c r="G75" s="91"/>
      <c r="H75" s="91"/>
      <c r="I75" s="93"/>
      <c r="J75" s="170">
        <f t="shared" si="6"/>
        <v>7.5</v>
      </c>
      <c r="K75" s="174">
        <v>0</v>
      </c>
      <c r="L75" s="35">
        <f t="shared" si="5"/>
        <v>7.5</v>
      </c>
      <c r="M75" s="165" t="s">
        <v>286</v>
      </c>
    </row>
    <row r="76" spans="1:13" ht="15">
      <c r="A76" s="182" t="s">
        <v>26</v>
      </c>
      <c r="B76" s="176" t="s">
        <v>65</v>
      </c>
      <c r="C76" s="183" t="s">
        <v>76</v>
      </c>
      <c r="D76" s="167"/>
      <c r="E76" s="91"/>
      <c r="F76" s="91">
        <v>6</v>
      </c>
      <c r="G76" s="91">
        <v>1.25</v>
      </c>
      <c r="H76" s="91"/>
      <c r="I76" s="93"/>
      <c r="J76" s="170">
        <f t="shared" si="6"/>
        <v>7.5</v>
      </c>
      <c r="K76" s="174">
        <v>0</v>
      </c>
      <c r="L76" s="35">
        <f t="shared" si="5"/>
        <v>7.5</v>
      </c>
      <c r="M76" s="166" t="s">
        <v>209</v>
      </c>
    </row>
    <row r="77" spans="1:13" ht="15">
      <c r="A77" s="182" t="s">
        <v>248</v>
      </c>
      <c r="B77" s="176" t="s">
        <v>62</v>
      </c>
      <c r="C77" s="183" t="s">
        <v>76</v>
      </c>
      <c r="D77" s="167"/>
      <c r="E77" s="91"/>
      <c r="F77" s="91"/>
      <c r="G77" s="91"/>
      <c r="H77" s="91">
        <v>6</v>
      </c>
      <c r="I77" s="93">
        <v>1.25</v>
      </c>
      <c r="J77" s="170">
        <f t="shared" si="6"/>
        <v>7.5</v>
      </c>
      <c r="K77" s="174">
        <v>0</v>
      </c>
      <c r="L77" s="35">
        <f t="shared" si="5"/>
        <v>7.5</v>
      </c>
      <c r="M77" s="165" t="s">
        <v>210</v>
      </c>
    </row>
    <row r="78" spans="1:13" ht="15">
      <c r="A78" s="182" t="s">
        <v>169</v>
      </c>
      <c r="B78" s="176" t="s">
        <v>57</v>
      </c>
      <c r="C78" s="184" t="s">
        <v>76</v>
      </c>
      <c r="D78" s="168">
        <v>6</v>
      </c>
      <c r="E78" s="92">
        <v>1.25</v>
      </c>
      <c r="F78" s="92"/>
      <c r="G78" s="92"/>
      <c r="H78" s="92"/>
      <c r="I78" s="104"/>
      <c r="J78" s="170">
        <f t="shared" si="6"/>
        <v>7.5</v>
      </c>
      <c r="K78" s="147">
        <v>0</v>
      </c>
      <c r="L78" s="35">
        <f t="shared" si="5"/>
        <v>7.5</v>
      </c>
      <c r="M78" s="166" t="s">
        <v>211</v>
      </c>
    </row>
    <row r="79" spans="1:13" ht="15">
      <c r="A79" s="180" t="s">
        <v>156</v>
      </c>
      <c r="B79" s="5" t="s">
        <v>70</v>
      </c>
      <c r="C79" s="181" t="s">
        <v>83</v>
      </c>
      <c r="D79" s="168">
        <v>2</v>
      </c>
      <c r="E79" s="92">
        <v>1.25</v>
      </c>
      <c r="F79" s="92"/>
      <c r="G79" s="92"/>
      <c r="H79" s="92">
        <v>3</v>
      </c>
      <c r="I79" s="104">
        <v>1.5</v>
      </c>
      <c r="J79" s="169">
        <f aca="true" t="shared" si="7" ref="J79:J86">D79*E79+F79*G79+H79*I79</f>
        <v>7</v>
      </c>
      <c r="K79" s="147">
        <v>0</v>
      </c>
      <c r="L79" s="35">
        <f t="shared" si="5"/>
        <v>7</v>
      </c>
      <c r="M79" s="165" t="s">
        <v>212</v>
      </c>
    </row>
    <row r="80" spans="1:13" ht="15">
      <c r="A80" s="180" t="s">
        <v>142</v>
      </c>
      <c r="B80" s="5" t="s">
        <v>143</v>
      </c>
      <c r="C80" s="181" t="s">
        <v>84</v>
      </c>
      <c r="D80" s="168"/>
      <c r="E80" s="92"/>
      <c r="F80" s="92">
        <v>2</v>
      </c>
      <c r="G80" s="92">
        <v>1.5</v>
      </c>
      <c r="H80" s="92">
        <v>3</v>
      </c>
      <c r="I80" s="104">
        <v>1.25</v>
      </c>
      <c r="J80" s="169">
        <f t="shared" si="7"/>
        <v>6.75</v>
      </c>
      <c r="K80" s="147">
        <v>0</v>
      </c>
      <c r="L80" s="124">
        <f t="shared" si="5"/>
        <v>6.75</v>
      </c>
      <c r="M80" s="166" t="s">
        <v>287</v>
      </c>
    </row>
    <row r="81" spans="1:13" ht="15">
      <c r="A81" s="180" t="s">
        <v>18</v>
      </c>
      <c r="B81" s="5" t="s">
        <v>70</v>
      </c>
      <c r="C81" s="181" t="s">
        <v>81</v>
      </c>
      <c r="D81" s="168"/>
      <c r="E81" s="92"/>
      <c r="F81" s="92">
        <v>4</v>
      </c>
      <c r="G81" s="92">
        <v>1.5</v>
      </c>
      <c r="H81" s="92"/>
      <c r="I81" s="104"/>
      <c r="J81" s="169">
        <f t="shared" si="7"/>
        <v>6</v>
      </c>
      <c r="K81" s="147">
        <v>0</v>
      </c>
      <c r="L81" s="35">
        <f t="shared" si="5"/>
        <v>6</v>
      </c>
      <c r="M81" s="165" t="s">
        <v>288</v>
      </c>
    </row>
    <row r="82" spans="1:13" ht="15">
      <c r="A82" s="180" t="s">
        <v>125</v>
      </c>
      <c r="B82" s="5" t="s">
        <v>55</v>
      </c>
      <c r="C82" s="181" t="s">
        <v>82</v>
      </c>
      <c r="D82" s="168">
        <v>4</v>
      </c>
      <c r="E82" s="92">
        <v>1.5</v>
      </c>
      <c r="F82" s="92"/>
      <c r="G82" s="92"/>
      <c r="H82" s="92"/>
      <c r="I82" s="104"/>
      <c r="J82" s="169">
        <f t="shared" si="7"/>
        <v>6</v>
      </c>
      <c r="K82" s="147">
        <v>0</v>
      </c>
      <c r="L82" s="35">
        <f t="shared" si="5"/>
        <v>6</v>
      </c>
      <c r="M82" s="166" t="s">
        <v>289</v>
      </c>
    </row>
    <row r="83" spans="1:13" ht="15">
      <c r="A83" s="180" t="s">
        <v>153</v>
      </c>
      <c r="B83" s="5" t="s">
        <v>55</v>
      </c>
      <c r="C83" s="181" t="s">
        <v>82</v>
      </c>
      <c r="D83" s="168">
        <v>4</v>
      </c>
      <c r="E83" s="92">
        <v>1.5</v>
      </c>
      <c r="F83" s="92"/>
      <c r="G83" s="92"/>
      <c r="H83" s="92"/>
      <c r="I83" s="104"/>
      <c r="J83" s="169">
        <f t="shared" si="7"/>
        <v>6</v>
      </c>
      <c r="K83" s="147">
        <v>0</v>
      </c>
      <c r="L83" s="35">
        <f t="shared" si="5"/>
        <v>6</v>
      </c>
      <c r="M83" s="165" t="s">
        <v>290</v>
      </c>
    </row>
    <row r="84" spans="1:13" ht="15">
      <c r="A84" s="180" t="s">
        <v>7</v>
      </c>
      <c r="B84" s="5" t="s">
        <v>55</v>
      </c>
      <c r="C84" s="181" t="s">
        <v>82</v>
      </c>
      <c r="D84" s="168"/>
      <c r="E84" s="92"/>
      <c r="F84" s="92">
        <v>4</v>
      </c>
      <c r="G84" s="92">
        <v>1.5</v>
      </c>
      <c r="H84" s="92"/>
      <c r="I84" s="104"/>
      <c r="J84" s="169">
        <f t="shared" si="7"/>
        <v>6</v>
      </c>
      <c r="K84" s="147">
        <v>0</v>
      </c>
      <c r="L84" s="35">
        <f t="shared" si="5"/>
        <v>6</v>
      </c>
      <c r="M84" s="166" t="s">
        <v>291</v>
      </c>
    </row>
    <row r="85" spans="1:13" ht="15">
      <c r="A85" s="180" t="s">
        <v>138</v>
      </c>
      <c r="B85" s="5" t="s">
        <v>61</v>
      </c>
      <c r="C85" s="181" t="s">
        <v>83</v>
      </c>
      <c r="D85" s="168"/>
      <c r="E85" s="92"/>
      <c r="F85" s="92">
        <v>4</v>
      </c>
      <c r="G85" s="92">
        <v>1.5</v>
      </c>
      <c r="H85" s="92"/>
      <c r="I85" s="104"/>
      <c r="J85" s="169">
        <f t="shared" si="7"/>
        <v>6</v>
      </c>
      <c r="K85" s="147">
        <v>0</v>
      </c>
      <c r="L85" s="35">
        <f t="shared" si="5"/>
        <v>6</v>
      </c>
      <c r="M85" s="165" t="s">
        <v>292</v>
      </c>
    </row>
    <row r="86" spans="1:13" ht="15">
      <c r="A86" s="180" t="s">
        <v>136</v>
      </c>
      <c r="B86" s="5" t="s">
        <v>57</v>
      </c>
      <c r="C86" s="181" t="s">
        <v>83</v>
      </c>
      <c r="D86" s="168"/>
      <c r="E86" s="92"/>
      <c r="F86" s="92">
        <v>4</v>
      </c>
      <c r="G86" s="92">
        <v>1.5</v>
      </c>
      <c r="H86" s="92"/>
      <c r="I86" s="104"/>
      <c r="J86" s="169">
        <f t="shared" si="7"/>
        <v>6</v>
      </c>
      <c r="K86" s="147">
        <v>0</v>
      </c>
      <c r="L86" s="35">
        <f t="shared" si="5"/>
        <v>6</v>
      </c>
      <c r="M86" s="166" t="s">
        <v>293</v>
      </c>
    </row>
    <row r="87" spans="1:13" ht="15">
      <c r="A87" s="182" t="s">
        <v>249</v>
      </c>
      <c r="B87" s="5" t="s">
        <v>250</v>
      </c>
      <c r="C87" s="183" t="s">
        <v>75</v>
      </c>
      <c r="D87" s="168"/>
      <c r="E87" s="92"/>
      <c r="F87" s="92"/>
      <c r="G87" s="92"/>
      <c r="H87" s="92">
        <v>6</v>
      </c>
      <c r="I87" s="104">
        <v>1</v>
      </c>
      <c r="J87" s="170">
        <f>SUM(F87*G87+H87*I87+D87*E87)</f>
        <v>6</v>
      </c>
      <c r="K87" s="174">
        <v>0</v>
      </c>
      <c r="L87" s="35">
        <f t="shared" si="5"/>
        <v>6</v>
      </c>
      <c r="M87" s="165" t="s">
        <v>294</v>
      </c>
    </row>
    <row r="88" spans="1:13" ht="15">
      <c r="A88" s="180" t="s">
        <v>13</v>
      </c>
      <c r="B88" s="5" t="s">
        <v>140</v>
      </c>
      <c r="C88" s="181" t="s">
        <v>80</v>
      </c>
      <c r="D88" s="168"/>
      <c r="E88" s="92"/>
      <c r="F88" s="92">
        <v>4</v>
      </c>
      <c r="G88" s="92">
        <v>1.25</v>
      </c>
      <c r="H88" s="92"/>
      <c r="I88" s="104"/>
      <c r="J88" s="169">
        <f>D88*E88+F88*G88+H88*I88</f>
        <v>5</v>
      </c>
      <c r="K88" s="147">
        <v>0</v>
      </c>
      <c r="L88" s="35">
        <f t="shared" si="5"/>
        <v>5</v>
      </c>
      <c r="M88" s="166" t="s">
        <v>213</v>
      </c>
    </row>
    <row r="89" spans="1:13" ht="15">
      <c r="A89" s="180" t="s">
        <v>53</v>
      </c>
      <c r="B89" s="5" t="s">
        <v>54</v>
      </c>
      <c r="C89" s="181" t="s">
        <v>83</v>
      </c>
      <c r="D89" s="168">
        <v>4</v>
      </c>
      <c r="E89" s="92">
        <v>1.25</v>
      </c>
      <c r="F89" s="92"/>
      <c r="G89" s="92"/>
      <c r="H89" s="92"/>
      <c r="I89" s="104"/>
      <c r="J89" s="169">
        <f>D89*E89+F89*G89+H89*I89</f>
        <v>5</v>
      </c>
      <c r="K89" s="147">
        <v>0</v>
      </c>
      <c r="L89" s="35">
        <f t="shared" si="5"/>
        <v>5</v>
      </c>
      <c r="M89" s="165" t="s">
        <v>214</v>
      </c>
    </row>
    <row r="90" spans="1:13" ht="15">
      <c r="A90" s="180" t="s">
        <v>144</v>
      </c>
      <c r="B90" s="5" t="s">
        <v>145</v>
      </c>
      <c r="C90" s="181" t="s">
        <v>85</v>
      </c>
      <c r="D90" s="168">
        <v>4</v>
      </c>
      <c r="E90" s="92">
        <v>1.25</v>
      </c>
      <c r="F90" s="92"/>
      <c r="G90" s="92"/>
      <c r="H90" s="92"/>
      <c r="I90" s="104"/>
      <c r="J90" s="169">
        <f>D90*E90+F90*G90+H90*I90</f>
        <v>5</v>
      </c>
      <c r="K90" s="147">
        <v>0</v>
      </c>
      <c r="L90" s="124">
        <f t="shared" si="5"/>
        <v>5</v>
      </c>
      <c r="M90" s="166" t="s">
        <v>295</v>
      </c>
    </row>
    <row r="91" spans="1:13" ht="15">
      <c r="A91" s="180" t="s">
        <v>161</v>
      </c>
      <c r="B91" s="5" t="s">
        <v>162</v>
      </c>
      <c r="C91" s="181" t="s">
        <v>85</v>
      </c>
      <c r="D91" s="168">
        <v>4</v>
      </c>
      <c r="E91" s="92">
        <v>1.25</v>
      </c>
      <c r="F91" s="92"/>
      <c r="G91" s="92"/>
      <c r="H91" s="92"/>
      <c r="I91" s="104"/>
      <c r="J91" s="169">
        <f>D91*E91+F91*G91+H91*I91</f>
        <v>5</v>
      </c>
      <c r="K91" s="147">
        <v>0</v>
      </c>
      <c r="L91" s="124">
        <f>SUM(J91+K92)</f>
        <v>5</v>
      </c>
      <c r="M91" s="165" t="s">
        <v>296</v>
      </c>
    </row>
    <row r="92" spans="1:13" ht="15">
      <c r="A92" s="182" t="s">
        <v>227</v>
      </c>
      <c r="B92" s="176" t="s">
        <v>229</v>
      </c>
      <c r="C92" s="183" t="s">
        <v>78</v>
      </c>
      <c r="D92" s="167"/>
      <c r="E92" s="91"/>
      <c r="F92" s="91">
        <v>4</v>
      </c>
      <c r="G92" s="91">
        <v>1.25</v>
      </c>
      <c r="H92" s="91"/>
      <c r="I92" s="93"/>
      <c r="J92" s="170">
        <f>SUM(F92*G92+H92*I92+D92*E92)</f>
        <v>5</v>
      </c>
      <c r="K92" s="174">
        <v>0</v>
      </c>
      <c r="L92" s="35">
        <f aca="true" t="shared" si="8" ref="L92:L109">SUM(J92+K92)</f>
        <v>5</v>
      </c>
      <c r="M92" s="166" t="s">
        <v>297</v>
      </c>
    </row>
    <row r="93" spans="1:13" ht="15">
      <c r="A93" s="182" t="s">
        <v>228</v>
      </c>
      <c r="B93" s="176" t="s">
        <v>229</v>
      </c>
      <c r="C93" s="183" t="s">
        <v>78</v>
      </c>
      <c r="D93" s="167"/>
      <c r="E93" s="91"/>
      <c r="F93" s="91">
        <v>4</v>
      </c>
      <c r="G93" s="91">
        <v>1.25</v>
      </c>
      <c r="H93" s="91"/>
      <c r="I93" s="93"/>
      <c r="J93" s="170">
        <f>SUM(F93*G93+H93*I93+D93*E93)</f>
        <v>5</v>
      </c>
      <c r="K93" s="174">
        <v>0</v>
      </c>
      <c r="L93" s="35">
        <f t="shared" si="8"/>
        <v>5</v>
      </c>
      <c r="M93" s="165" t="s">
        <v>298</v>
      </c>
    </row>
    <row r="94" spans="1:13" ht="15">
      <c r="A94" s="182" t="s">
        <v>135</v>
      </c>
      <c r="B94" s="176" t="s">
        <v>96</v>
      </c>
      <c r="C94" s="183" t="s">
        <v>77</v>
      </c>
      <c r="D94" s="167">
        <v>4</v>
      </c>
      <c r="E94" s="91">
        <v>1.25</v>
      </c>
      <c r="F94" s="91"/>
      <c r="G94" s="91"/>
      <c r="H94" s="91"/>
      <c r="I94" s="93"/>
      <c r="J94" s="170">
        <f>SUM(F94*G94+H94*I94+D94*E94)</f>
        <v>5</v>
      </c>
      <c r="K94" s="174">
        <v>0</v>
      </c>
      <c r="L94" s="35">
        <f t="shared" si="8"/>
        <v>5</v>
      </c>
      <c r="M94" s="166" t="s">
        <v>299</v>
      </c>
    </row>
    <row r="95" spans="1:13" ht="15">
      <c r="A95" s="180" t="s">
        <v>251</v>
      </c>
      <c r="B95" s="5" t="s">
        <v>61</v>
      </c>
      <c r="C95" s="181" t="s">
        <v>80</v>
      </c>
      <c r="D95" s="168"/>
      <c r="E95" s="92"/>
      <c r="F95" s="92"/>
      <c r="G95" s="92"/>
      <c r="H95" s="92">
        <v>3</v>
      </c>
      <c r="I95" s="104">
        <v>1.5</v>
      </c>
      <c r="J95" s="169">
        <f>D95*E95+F95*G95+H95*I95</f>
        <v>4.5</v>
      </c>
      <c r="K95" s="147">
        <v>0</v>
      </c>
      <c r="L95" s="35">
        <f t="shared" si="8"/>
        <v>4.5</v>
      </c>
      <c r="M95" s="165" t="s">
        <v>300</v>
      </c>
    </row>
    <row r="96" spans="1:13" ht="15">
      <c r="A96" s="182" t="s">
        <v>230</v>
      </c>
      <c r="B96" s="176" t="s">
        <v>54</v>
      </c>
      <c r="C96" s="183" t="s">
        <v>77</v>
      </c>
      <c r="D96" s="167"/>
      <c r="E96" s="91"/>
      <c r="F96" s="91">
        <v>4</v>
      </c>
      <c r="G96" s="91">
        <v>1</v>
      </c>
      <c r="H96" s="91"/>
      <c r="I96" s="93"/>
      <c r="J96" s="170">
        <f>SUM(F96*G96+H96*I96+D96*E96)</f>
        <v>4</v>
      </c>
      <c r="K96" s="174">
        <v>0</v>
      </c>
      <c r="L96" s="35">
        <f t="shared" si="8"/>
        <v>4</v>
      </c>
      <c r="M96" s="166" t="s">
        <v>301</v>
      </c>
    </row>
    <row r="97" spans="1:13" ht="15">
      <c r="A97" s="182" t="s">
        <v>23</v>
      </c>
      <c r="B97" s="5" t="s">
        <v>60</v>
      </c>
      <c r="C97" s="183" t="s">
        <v>75</v>
      </c>
      <c r="D97" s="168"/>
      <c r="E97" s="92"/>
      <c r="F97" s="92">
        <v>4</v>
      </c>
      <c r="G97" s="92">
        <v>1</v>
      </c>
      <c r="H97" s="92"/>
      <c r="I97" s="104"/>
      <c r="J97" s="170">
        <f>SUM(F97*G97+H97*I97+D97*E97)</f>
        <v>4</v>
      </c>
      <c r="K97" s="174">
        <v>0</v>
      </c>
      <c r="L97" s="35">
        <f t="shared" si="8"/>
        <v>4</v>
      </c>
      <c r="M97" s="165" t="s">
        <v>215</v>
      </c>
    </row>
    <row r="98" spans="1:13" ht="15">
      <c r="A98" s="180" t="s">
        <v>254</v>
      </c>
      <c r="B98" s="5" t="s">
        <v>255</v>
      </c>
      <c r="C98" s="181" t="s">
        <v>85</v>
      </c>
      <c r="D98" s="168"/>
      <c r="E98" s="92"/>
      <c r="F98" s="92"/>
      <c r="G98" s="92"/>
      <c r="H98" s="92">
        <v>3</v>
      </c>
      <c r="I98" s="104">
        <v>1.25</v>
      </c>
      <c r="J98" s="169">
        <f aca="true" t="shared" si="9" ref="J98:J108">D98*E98+F98*G98+H98*I98</f>
        <v>3.75</v>
      </c>
      <c r="K98" s="147">
        <v>0</v>
      </c>
      <c r="L98" s="35">
        <f t="shared" si="8"/>
        <v>3.75</v>
      </c>
      <c r="M98" s="166" t="s">
        <v>302</v>
      </c>
    </row>
    <row r="99" spans="1:13" ht="15">
      <c r="A99" s="180" t="s">
        <v>94</v>
      </c>
      <c r="B99" s="5" t="s">
        <v>54</v>
      </c>
      <c r="C99" s="181" t="s">
        <v>80</v>
      </c>
      <c r="D99" s="168">
        <v>2</v>
      </c>
      <c r="E99" s="92">
        <v>1.5</v>
      </c>
      <c r="F99" s="92"/>
      <c r="G99" s="92"/>
      <c r="H99" s="92"/>
      <c r="I99" s="104"/>
      <c r="J99" s="169">
        <f t="shared" si="9"/>
        <v>3</v>
      </c>
      <c r="K99" s="147">
        <v>0</v>
      </c>
      <c r="L99" s="35">
        <f t="shared" si="8"/>
        <v>3</v>
      </c>
      <c r="M99" s="165" t="s">
        <v>303</v>
      </c>
    </row>
    <row r="100" spans="1:13" ht="15">
      <c r="A100" s="180" t="s">
        <v>47</v>
      </c>
      <c r="B100" s="5" t="s">
        <v>63</v>
      </c>
      <c r="C100" s="181" t="s">
        <v>80</v>
      </c>
      <c r="D100" s="168">
        <v>2</v>
      </c>
      <c r="E100" s="92">
        <v>1.5</v>
      </c>
      <c r="F100" s="92"/>
      <c r="G100" s="92"/>
      <c r="H100" s="92"/>
      <c r="I100" s="104"/>
      <c r="J100" s="169">
        <f t="shared" si="9"/>
        <v>3</v>
      </c>
      <c r="K100" s="147">
        <v>0</v>
      </c>
      <c r="L100" s="35">
        <f t="shared" si="8"/>
        <v>3</v>
      </c>
      <c r="M100" s="166" t="s">
        <v>304</v>
      </c>
    </row>
    <row r="101" spans="1:13" ht="15">
      <c r="A101" s="180" t="s">
        <v>45</v>
      </c>
      <c r="B101" s="5" t="s">
        <v>54</v>
      </c>
      <c r="C101" s="181" t="s">
        <v>81</v>
      </c>
      <c r="D101" s="168">
        <v>2</v>
      </c>
      <c r="E101" s="92">
        <v>1.5</v>
      </c>
      <c r="F101" s="92"/>
      <c r="G101" s="92"/>
      <c r="H101" s="92"/>
      <c r="I101" s="104"/>
      <c r="J101" s="169">
        <f t="shared" si="9"/>
        <v>3</v>
      </c>
      <c r="K101" s="147">
        <v>0</v>
      </c>
      <c r="L101" s="35">
        <f t="shared" si="8"/>
        <v>3</v>
      </c>
      <c r="M101" s="165" t="s">
        <v>305</v>
      </c>
    </row>
    <row r="102" spans="1:13" ht="15">
      <c r="A102" s="180" t="s">
        <v>152</v>
      </c>
      <c r="B102" s="5" t="s">
        <v>61</v>
      </c>
      <c r="C102" s="181" t="s">
        <v>81</v>
      </c>
      <c r="D102" s="168">
        <v>2</v>
      </c>
      <c r="E102" s="92">
        <v>1.5</v>
      </c>
      <c r="F102" s="92"/>
      <c r="G102" s="92"/>
      <c r="H102" s="92"/>
      <c r="I102" s="104"/>
      <c r="J102" s="169">
        <f t="shared" si="9"/>
        <v>3</v>
      </c>
      <c r="K102" s="147">
        <v>0</v>
      </c>
      <c r="L102" s="35">
        <f t="shared" si="8"/>
        <v>3</v>
      </c>
      <c r="M102" s="166" t="s">
        <v>306</v>
      </c>
    </row>
    <row r="103" spans="1:13" ht="15">
      <c r="A103" s="180" t="s">
        <v>137</v>
      </c>
      <c r="B103" s="5" t="s">
        <v>60</v>
      </c>
      <c r="C103" s="181" t="s">
        <v>82</v>
      </c>
      <c r="D103" s="168">
        <v>2</v>
      </c>
      <c r="E103" s="92">
        <v>1.5</v>
      </c>
      <c r="F103" s="92"/>
      <c r="G103" s="92"/>
      <c r="H103" s="92"/>
      <c r="I103" s="104"/>
      <c r="J103" s="169">
        <f t="shared" si="9"/>
        <v>3</v>
      </c>
      <c r="K103" s="147">
        <v>0</v>
      </c>
      <c r="L103" s="35">
        <f t="shared" si="8"/>
        <v>3</v>
      </c>
      <c r="M103" s="165" t="s">
        <v>216</v>
      </c>
    </row>
    <row r="104" spans="1:13" ht="15">
      <c r="A104" s="180" t="s">
        <v>235</v>
      </c>
      <c r="B104" s="5" t="s">
        <v>236</v>
      </c>
      <c r="C104" s="181" t="s">
        <v>82</v>
      </c>
      <c r="D104" s="168"/>
      <c r="E104" s="92"/>
      <c r="F104" s="92">
        <v>2</v>
      </c>
      <c r="G104" s="92">
        <v>1.5</v>
      </c>
      <c r="H104" s="92"/>
      <c r="I104" s="104"/>
      <c r="J104" s="169">
        <f t="shared" si="9"/>
        <v>3</v>
      </c>
      <c r="K104" s="147">
        <v>0</v>
      </c>
      <c r="L104" s="35">
        <f t="shared" si="8"/>
        <v>3</v>
      </c>
      <c r="M104" s="166" t="s">
        <v>307</v>
      </c>
    </row>
    <row r="105" spans="1:13" ht="15">
      <c r="A105" s="180" t="s">
        <v>238</v>
      </c>
      <c r="B105" s="5" t="s">
        <v>239</v>
      </c>
      <c r="C105" s="181" t="s">
        <v>84</v>
      </c>
      <c r="D105" s="168"/>
      <c r="E105" s="92"/>
      <c r="F105" s="92">
        <v>2</v>
      </c>
      <c r="G105" s="92">
        <v>1.5</v>
      </c>
      <c r="H105" s="92"/>
      <c r="I105" s="104"/>
      <c r="J105" s="169">
        <f t="shared" si="9"/>
        <v>3</v>
      </c>
      <c r="K105" s="147">
        <v>0</v>
      </c>
      <c r="L105" s="124">
        <f t="shared" si="8"/>
        <v>3</v>
      </c>
      <c r="M105" s="165" t="s">
        <v>308</v>
      </c>
    </row>
    <row r="106" spans="1:13" ht="15">
      <c r="A106" s="180" t="s">
        <v>233</v>
      </c>
      <c r="B106" s="5" t="s">
        <v>67</v>
      </c>
      <c r="C106" s="181" t="s">
        <v>80</v>
      </c>
      <c r="D106" s="168"/>
      <c r="E106" s="92"/>
      <c r="F106" s="92">
        <v>2</v>
      </c>
      <c r="G106" s="92">
        <v>1.25</v>
      </c>
      <c r="H106" s="92"/>
      <c r="I106" s="104"/>
      <c r="J106" s="169">
        <f t="shared" si="9"/>
        <v>2.5</v>
      </c>
      <c r="K106" s="147">
        <v>0</v>
      </c>
      <c r="L106" s="35">
        <f t="shared" si="8"/>
        <v>2.5</v>
      </c>
      <c r="M106" s="166" t="s">
        <v>309</v>
      </c>
    </row>
    <row r="107" spans="1:13" ht="15">
      <c r="A107" s="180" t="s">
        <v>157</v>
      </c>
      <c r="B107" s="5" t="s">
        <v>70</v>
      </c>
      <c r="C107" s="181" t="s">
        <v>83</v>
      </c>
      <c r="D107" s="168">
        <v>2</v>
      </c>
      <c r="E107" s="92">
        <v>1.25</v>
      </c>
      <c r="F107" s="92"/>
      <c r="G107" s="92"/>
      <c r="H107" s="92"/>
      <c r="I107" s="104"/>
      <c r="J107" s="169">
        <f t="shared" si="9"/>
        <v>2.5</v>
      </c>
      <c r="K107" s="147">
        <v>0</v>
      </c>
      <c r="L107" s="35">
        <f t="shared" si="8"/>
        <v>2.5</v>
      </c>
      <c r="M107" s="165" t="s">
        <v>310</v>
      </c>
    </row>
    <row r="108" spans="1:13" ht="15">
      <c r="A108" s="180" t="s">
        <v>160</v>
      </c>
      <c r="B108" s="5" t="s">
        <v>163</v>
      </c>
      <c r="C108" s="181" t="s">
        <v>85</v>
      </c>
      <c r="D108" s="168">
        <v>2</v>
      </c>
      <c r="E108" s="92">
        <v>1.25</v>
      </c>
      <c r="F108" s="92"/>
      <c r="G108" s="92"/>
      <c r="H108" s="92"/>
      <c r="I108" s="104"/>
      <c r="J108" s="169">
        <f t="shared" si="9"/>
        <v>2.5</v>
      </c>
      <c r="K108" s="147">
        <v>0</v>
      </c>
      <c r="L108" s="124">
        <f t="shared" si="8"/>
        <v>2.5</v>
      </c>
      <c r="M108" s="166" t="s">
        <v>217</v>
      </c>
    </row>
    <row r="109" spans="1:13" ht="15.75" thickBot="1">
      <c r="A109" s="185" t="s">
        <v>59</v>
      </c>
      <c r="B109" s="177" t="s">
        <v>57</v>
      </c>
      <c r="C109" s="186" t="s">
        <v>79</v>
      </c>
      <c r="D109" s="191">
        <v>2</v>
      </c>
      <c r="E109" s="192">
        <v>1</v>
      </c>
      <c r="F109" s="192"/>
      <c r="G109" s="192"/>
      <c r="H109" s="192"/>
      <c r="I109" s="193"/>
      <c r="J109" s="173">
        <f>SUM(F109*G109+H109*I109+D109*E109)</f>
        <v>2</v>
      </c>
      <c r="K109" s="194">
        <v>0</v>
      </c>
      <c r="L109" s="149">
        <f t="shared" si="8"/>
        <v>2</v>
      </c>
      <c r="M109" s="165" t="s">
        <v>311</v>
      </c>
    </row>
  </sheetData>
  <sheetProtection/>
  <mergeCells count="8">
    <mergeCell ref="J1:J2"/>
    <mergeCell ref="K1:K2"/>
    <mergeCell ref="L1:L2"/>
    <mergeCell ref="M1:M2"/>
    <mergeCell ref="A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Vieira</dc:creator>
  <cp:keywords/>
  <dc:description/>
  <cp:lastModifiedBy>faustinod</cp:lastModifiedBy>
  <cp:lastPrinted>2016-12-07T12:14:31Z</cp:lastPrinted>
  <dcterms:created xsi:type="dcterms:W3CDTF">2013-12-06T13:18:28Z</dcterms:created>
  <dcterms:modified xsi:type="dcterms:W3CDTF">2017-01-11T15:17:35Z</dcterms:modified>
  <cp:category/>
  <cp:version/>
  <cp:contentType/>
  <cp:contentStatus/>
</cp:coreProperties>
</file>